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ämäTyökirja"/>
  <mc:AlternateContent xmlns:mc="http://schemas.openxmlformats.org/markup-compatibility/2006">
    <mc:Choice Requires="x15">
      <x15ac:absPath xmlns:x15ac="http://schemas.microsoft.com/office/spreadsheetml/2010/11/ac" url="C:\Temp\"/>
    </mc:Choice>
  </mc:AlternateContent>
  <xr:revisionPtr revIDLastSave="0" documentId="8_{121C7B4B-4107-495F-8027-F0F014E4752C}" xr6:coauthVersionLast="47" xr6:coauthVersionMax="47" xr10:uidLastSave="{00000000-0000-0000-0000-000000000000}"/>
  <bookViews>
    <workbookView xWindow="-108" yWindow="-108" windowWidth="23256" windowHeight="12576" xr2:uid="{00000000-000D-0000-FFFF-FFFF00000000}"/>
  </bookViews>
  <sheets>
    <sheet name="Vuokranmäärityslaskelma" sheetId="9" r:id="rId1"/>
    <sheet name="Ohje" sheetId="10" r:id="rId2"/>
  </sheets>
  <definedNames>
    <definedName name="_xlnm._FilterDatabase" localSheetId="1" hidden="1">Ohje!$A$1:$B$105</definedName>
    <definedName name="_xlnm.Print_Area" localSheetId="1">Ohje!$A$1:$B$114</definedName>
    <definedName name="_xlnm.Print_Area" localSheetId="0">Vuokranmäärityslaskelma!$A$1:$I$178</definedName>
    <definedName name="_xlnm.Print_Titles" localSheetId="0">Vuokranmäärityslaskelma!$A:$A,Vuokranmäärityslaskelma!$3:$3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6" i="9" l="1"/>
  <c r="I115" i="9"/>
  <c r="I114" i="9"/>
  <c r="I113" i="9"/>
  <c r="I112" i="9"/>
  <c r="I111" i="9"/>
  <c r="I110" i="9"/>
  <c r="I109" i="9"/>
  <c r="I108" i="9"/>
  <c r="I97" i="9"/>
  <c r="I96" i="9"/>
  <c r="I95" i="9"/>
  <c r="I94" i="9"/>
  <c r="I93" i="9"/>
  <c r="I92" i="9"/>
  <c r="I91" i="9"/>
  <c r="I90" i="9"/>
  <c r="I89" i="9"/>
  <c r="I88" i="9"/>
  <c r="I86" i="9"/>
  <c r="I85" i="9"/>
  <c r="I84" i="9"/>
  <c r="I83" i="9"/>
  <c r="I80" i="9"/>
  <c r="I79" i="9"/>
  <c r="I78" i="9"/>
  <c r="I77" i="9"/>
  <c r="I76" i="9"/>
  <c r="I75" i="9"/>
  <c r="I74" i="9"/>
  <c r="I73" i="9"/>
  <c r="I72" i="9"/>
  <c r="I71" i="9"/>
  <c r="I70" i="9"/>
  <c r="I69" i="9"/>
  <c r="I68" i="9"/>
  <c r="I66" i="9"/>
  <c r="I65" i="9"/>
  <c r="I64" i="9"/>
  <c r="I63" i="9"/>
  <c r="I62" i="9"/>
  <c r="I60" i="9"/>
  <c r="I59" i="9"/>
  <c r="I58" i="9"/>
  <c r="I57" i="9"/>
  <c r="I56" i="9"/>
  <c r="I55" i="9"/>
  <c r="I54" i="9"/>
  <c r="I53" i="9"/>
  <c r="I52" i="9"/>
  <c r="I51" i="9"/>
  <c r="I50" i="9"/>
  <c r="I49" i="9"/>
  <c r="I48" i="9"/>
  <c r="I46" i="9"/>
  <c r="I45" i="9"/>
  <c r="I43" i="9"/>
  <c r="I42" i="9"/>
  <c r="I41" i="9"/>
  <c r="I40" i="9"/>
  <c r="I39" i="9"/>
  <c r="I38" i="9"/>
  <c r="I37" i="9"/>
  <c r="I36" i="9"/>
  <c r="I35" i="9"/>
  <c r="I34" i="9"/>
  <c r="I33" i="9"/>
  <c r="I32" i="9"/>
  <c r="I31" i="9"/>
  <c r="I30" i="9"/>
  <c r="I29" i="9"/>
  <c r="I28" i="9"/>
  <c r="I27" i="9"/>
  <c r="I26" i="9"/>
  <c r="I25" i="9"/>
  <c r="I24" i="9"/>
  <c r="I23" i="9"/>
  <c r="I21" i="9"/>
  <c r="I20" i="9"/>
  <c r="I19" i="9"/>
  <c r="I18" i="9"/>
  <c r="I17" i="9"/>
  <c r="I16" i="9"/>
  <c r="I15" i="9"/>
  <c r="I14" i="9"/>
  <c r="G116" i="9"/>
  <c r="G115" i="9"/>
  <c r="G114" i="9"/>
  <c r="G113" i="9"/>
  <c r="G112" i="9"/>
  <c r="G111" i="9"/>
  <c r="G110" i="9"/>
  <c r="G109" i="9"/>
  <c r="G108" i="9"/>
  <c r="G97" i="9"/>
  <c r="G96" i="9"/>
  <c r="G95" i="9"/>
  <c r="G94" i="9"/>
  <c r="G93" i="9"/>
  <c r="G92" i="9"/>
  <c r="G91" i="9"/>
  <c r="G90" i="9"/>
  <c r="G89" i="9"/>
  <c r="G88" i="9"/>
  <c r="G86" i="9"/>
  <c r="G85" i="9"/>
  <c r="G84" i="9"/>
  <c r="G83" i="9"/>
  <c r="G80" i="9"/>
  <c r="G79" i="9"/>
  <c r="G78" i="9"/>
  <c r="G77" i="9"/>
  <c r="G76" i="9"/>
  <c r="G75" i="9"/>
  <c r="G74" i="9"/>
  <c r="G73" i="9"/>
  <c r="G72" i="9"/>
  <c r="G71" i="9"/>
  <c r="G70" i="9"/>
  <c r="G69" i="9"/>
  <c r="G68" i="9"/>
  <c r="G66" i="9"/>
  <c r="G65" i="9"/>
  <c r="G64" i="9"/>
  <c r="G63" i="9"/>
  <c r="G62" i="9"/>
  <c r="G60" i="9"/>
  <c r="G59" i="9"/>
  <c r="G58" i="9"/>
  <c r="G57" i="9"/>
  <c r="G56" i="9"/>
  <c r="G55" i="9"/>
  <c r="G54" i="9"/>
  <c r="G53" i="9"/>
  <c r="G52" i="9"/>
  <c r="G51" i="9"/>
  <c r="G50" i="9"/>
  <c r="G49" i="9"/>
  <c r="G48" i="9"/>
  <c r="G46" i="9"/>
  <c r="G45" i="9"/>
  <c r="G43" i="9"/>
  <c r="G42" i="9"/>
  <c r="G41" i="9"/>
  <c r="G40" i="9"/>
  <c r="G39" i="9"/>
  <c r="G38" i="9"/>
  <c r="G37" i="9"/>
  <c r="G36" i="9"/>
  <c r="G35" i="9"/>
  <c r="G34" i="9"/>
  <c r="G33" i="9"/>
  <c r="G32" i="9"/>
  <c r="G31" i="9"/>
  <c r="G30" i="9"/>
  <c r="G29" i="9"/>
  <c r="G28" i="9"/>
  <c r="G27" i="9"/>
  <c r="G26" i="9"/>
  <c r="G25" i="9"/>
  <c r="G24" i="9"/>
  <c r="G23" i="9"/>
  <c r="G21" i="9"/>
  <c r="G20" i="9"/>
  <c r="G19" i="9"/>
  <c r="G18" i="9"/>
  <c r="G17" i="9"/>
  <c r="G16" i="9"/>
  <c r="G15" i="9"/>
  <c r="G14" i="9"/>
  <c r="E116" i="9"/>
  <c r="E115" i="9"/>
  <c r="E114" i="9"/>
  <c r="E113" i="9"/>
  <c r="E112" i="9"/>
  <c r="E111" i="9"/>
  <c r="E110" i="9"/>
  <c r="E109" i="9"/>
  <c r="E108" i="9"/>
  <c r="E97" i="9"/>
  <c r="E96" i="9"/>
  <c r="E95" i="9"/>
  <c r="E94" i="9"/>
  <c r="E93" i="9"/>
  <c r="E92" i="9"/>
  <c r="E91" i="9"/>
  <c r="E90" i="9"/>
  <c r="E89" i="9"/>
  <c r="E88" i="9"/>
  <c r="E86" i="9"/>
  <c r="E85" i="9"/>
  <c r="E84" i="9"/>
  <c r="E83" i="9"/>
  <c r="E80" i="9"/>
  <c r="E79" i="9"/>
  <c r="E78" i="9"/>
  <c r="E77" i="9"/>
  <c r="E76" i="9"/>
  <c r="E75" i="9"/>
  <c r="E74" i="9"/>
  <c r="E73" i="9"/>
  <c r="E72" i="9"/>
  <c r="E71" i="9"/>
  <c r="E70" i="9"/>
  <c r="E69" i="9"/>
  <c r="E68" i="9"/>
  <c r="E66" i="9"/>
  <c r="E65" i="9"/>
  <c r="E64" i="9"/>
  <c r="E63" i="9"/>
  <c r="E62" i="9"/>
  <c r="E60" i="9"/>
  <c r="E59" i="9"/>
  <c r="E58" i="9"/>
  <c r="E57" i="9"/>
  <c r="E56" i="9"/>
  <c r="E55" i="9"/>
  <c r="E54" i="9"/>
  <c r="E53" i="9"/>
  <c r="E52" i="9"/>
  <c r="E51" i="9"/>
  <c r="E50" i="9"/>
  <c r="E49" i="9"/>
  <c r="E48" i="9"/>
  <c r="E46" i="9"/>
  <c r="E45" i="9"/>
  <c r="E43" i="9"/>
  <c r="E42" i="9"/>
  <c r="E41" i="9"/>
  <c r="E40" i="9"/>
  <c r="E39" i="9"/>
  <c r="E38" i="9"/>
  <c r="E37" i="9"/>
  <c r="E36" i="9"/>
  <c r="E35" i="9"/>
  <c r="E34" i="9"/>
  <c r="E33" i="9"/>
  <c r="E32" i="9"/>
  <c r="E31" i="9"/>
  <c r="E30" i="9"/>
  <c r="E29" i="9"/>
  <c r="E28" i="9"/>
  <c r="E27" i="9"/>
  <c r="E26" i="9"/>
  <c r="E25" i="9"/>
  <c r="E24" i="9"/>
  <c r="E23" i="9"/>
  <c r="E21" i="9"/>
  <c r="E20" i="9"/>
  <c r="E19" i="9"/>
  <c r="E18" i="9"/>
  <c r="E17" i="9"/>
  <c r="E16" i="9"/>
  <c r="E15" i="9"/>
  <c r="E14" i="9"/>
  <c r="C116" i="9"/>
  <c r="C115" i="9"/>
  <c r="C114" i="9"/>
  <c r="C113" i="9"/>
  <c r="C112" i="9"/>
  <c r="C111" i="9"/>
  <c r="C110" i="9"/>
  <c r="C109" i="9"/>
  <c r="C108" i="9"/>
  <c r="C97" i="9"/>
  <c r="C96" i="9"/>
  <c r="C95" i="9"/>
  <c r="C94" i="9"/>
  <c r="C93" i="9"/>
  <c r="C92" i="9"/>
  <c r="C91" i="9"/>
  <c r="C90" i="9"/>
  <c r="C89" i="9"/>
  <c r="C88" i="9"/>
  <c r="C86" i="9"/>
  <c r="C85" i="9"/>
  <c r="C84" i="9"/>
  <c r="C83" i="9"/>
  <c r="C80" i="9"/>
  <c r="C79" i="9"/>
  <c r="C78" i="9"/>
  <c r="C77" i="9"/>
  <c r="C76" i="9"/>
  <c r="C75" i="9"/>
  <c r="C74" i="9"/>
  <c r="C73" i="9"/>
  <c r="C72" i="9"/>
  <c r="C71" i="9"/>
  <c r="C70" i="9"/>
  <c r="C69" i="9"/>
  <c r="C68" i="9"/>
  <c r="C66" i="9"/>
  <c r="C65" i="9"/>
  <c r="C64" i="9"/>
  <c r="C63" i="9"/>
  <c r="C62" i="9"/>
  <c r="C60" i="9"/>
  <c r="C59" i="9"/>
  <c r="C58" i="9"/>
  <c r="C57" i="9"/>
  <c r="C56" i="9"/>
  <c r="C55" i="9"/>
  <c r="C54" i="9"/>
  <c r="C53" i="9"/>
  <c r="C52" i="9"/>
  <c r="C51" i="9"/>
  <c r="C50" i="9"/>
  <c r="C49" i="9"/>
  <c r="C48" i="9"/>
  <c r="C46" i="9"/>
  <c r="C45" i="9"/>
  <c r="C43" i="9"/>
  <c r="C42" i="9"/>
  <c r="C41" i="9"/>
  <c r="C40" i="9"/>
  <c r="C39" i="9"/>
  <c r="C38" i="9"/>
  <c r="C37" i="9"/>
  <c r="C36" i="9"/>
  <c r="C35" i="9"/>
  <c r="C34" i="9"/>
  <c r="C33" i="9"/>
  <c r="C32" i="9"/>
  <c r="C31" i="9"/>
  <c r="C30" i="9"/>
  <c r="C29" i="9"/>
  <c r="C28" i="9"/>
  <c r="C27" i="9"/>
  <c r="C26" i="9"/>
  <c r="C25" i="9"/>
  <c r="C24" i="9"/>
  <c r="C23" i="9"/>
  <c r="C21" i="9"/>
  <c r="C20" i="9"/>
  <c r="C19" i="9"/>
  <c r="C18" i="9"/>
  <c r="C17" i="9"/>
  <c r="C16" i="9"/>
  <c r="C15" i="9"/>
  <c r="C14" i="9"/>
  <c r="B13" i="9"/>
  <c r="H13" i="9"/>
  <c r="F13" i="9"/>
  <c r="D13" i="9"/>
  <c r="B141" i="9"/>
  <c r="B80" i="9"/>
  <c r="D80" i="9"/>
  <c r="F80" i="9"/>
  <c r="H80" i="9"/>
  <c r="B60" i="9"/>
  <c r="D60" i="9"/>
  <c r="F60" i="9"/>
  <c r="H60" i="9"/>
  <c r="H141" i="9" l="1"/>
  <c r="F141" i="9"/>
  <c r="D141" i="9"/>
  <c r="B143" i="9"/>
  <c r="B161" i="9" s="1"/>
  <c r="B77" i="9"/>
  <c r="B62" i="9" s="1"/>
  <c r="H77" i="9"/>
  <c r="H62" i="9" s="1"/>
  <c r="B75" i="9"/>
  <c r="B106" i="9"/>
  <c r="B114" i="9" s="1"/>
  <c r="D106" i="9"/>
  <c r="D114" i="9" s="1"/>
  <c r="F106" i="9"/>
  <c r="F114" i="9" s="1"/>
  <c r="H157" i="9"/>
  <c r="H159" i="9"/>
  <c r="H151" i="9"/>
  <c r="H153" i="9"/>
  <c r="H143" i="9"/>
  <c r="H106" i="9"/>
  <c r="H92" i="9"/>
  <c r="H86" i="9"/>
  <c r="H75" i="9"/>
  <c r="H55" i="9"/>
  <c r="H57" i="9" s="1"/>
  <c r="H46" i="9"/>
  <c r="H41" i="9"/>
  <c r="H43" i="9" s="1"/>
  <c r="F157" i="9"/>
  <c r="F159" i="9" s="1"/>
  <c r="F151" i="9"/>
  <c r="F153" i="9" s="1"/>
  <c r="F143" i="9"/>
  <c r="F92" i="9"/>
  <c r="F86" i="9"/>
  <c r="F75" i="9"/>
  <c r="F77" i="9" s="1"/>
  <c r="F55" i="9"/>
  <c r="F57" i="9" s="1"/>
  <c r="F46" i="9"/>
  <c r="F41" i="9"/>
  <c r="D157" i="9"/>
  <c r="D159" i="9" s="1"/>
  <c r="D151" i="9"/>
  <c r="D153" i="9" s="1"/>
  <c r="D143" i="9"/>
  <c r="D92" i="9"/>
  <c r="D86" i="9"/>
  <c r="D75" i="9"/>
  <c r="D77" i="9" s="1"/>
  <c r="D55" i="9"/>
  <c r="D57" i="9" s="1"/>
  <c r="D46" i="9"/>
  <c r="D41" i="9"/>
  <c r="D43" i="9"/>
  <c r="B92" i="9"/>
  <c r="B94" i="9" s="1"/>
  <c r="B46" i="9"/>
  <c r="B41" i="9"/>
  <c r="B43" i="9" s="1"/>
  <c r="B55" i="9"/>
  <c r="B86" i="9"/>
  <c r="B95" i="9" s="1"/>
  <c r="B151" i="9"/>
  <c r="B153" i="9" s="1"/>
  <c r="B157" i="9"/>
  <c r="B159" i="9" s="1"/>
  <c r="C120" i="9"/>
  <c r="E120" i="9"/>
  <c r="I120" i="9"/>
  <c r="G120" i="9"/>
  <c r="H114" i="9"/>
  <c r="F94" i="9"/>
  <c r="D94" i="9"/>
  <c r="D95" i="9" s="1"/>
  <c r="H94" i="9"/>
  <c r="F43" i="9"/>
  <c r="H110" i="9"/>
  <c r="F95" i="9"/>
  <c r="F109" i="9" s="1"/>
  <c r="D110" i="9"/>
  <c r="B109" i="9" l="1"/>
  <c r="B97" i="9"/>
  <c r="F62" i="9"/>
  <c r="D14" i="9"/>
  <c r="D62" i="9"/>
  <c r="H14" i="9"/>
  <c r="H66" i="9"/>
  <c r="I119" i="9"/>
  <c r="D97" i="9"/>
  <c r="D109" i="9"/>
  <c r="F14" i="9"/>
  <c r="C119" i="9"/>
  <c r="B66" i="9"/>
  <c r="F110" i="9"/>
  <c r="B57" i="9"/>
  <c r="F97" i="9"/>
  <c r="B110" i="9"/>
  <c r="H95" i="9"/>
  <c r="F21" i="9" l="1"/>
  <c r="G118" i="9"/>
  <c r="F113" i="9"/>
  <c r="E119" i="9"/>
  <c r="D66" i="9"/>
  <c r="B113" i="9"/>
  <c r="D113" i="9"/>
  <c r="G119" i="9"/>
  <c r="F66" i="9"/>
  <c r="H97" i="9"/>
  <c r="H109" i="9"/>
  <c r="B78" i="9"/>
  <c r="H78" i="9"/>
  <c r="D21" i="9"/>
  <c r="E118" i="9"/>
  <c r="H21" i="9"/>
  <c r="I118" i="9"/>
  <c r="I121" i="9" s="1"/>
  <c r="B14" i="9"/>
  <c r="E121" i="9" l="1"/>
  <c r="B21" i="9"/>
  <c r="C118" i="9"/>
  <c r="C121" i="9" s="1"/>
  <c r="D58" i="9"/>
  <c r="H58" i="9"/>
  <c r="H113" i="9"/>
  <c r="D78" i="9"/>
  <c r="G121" i="9"/>
  <c r="F78" i="9"/>
  <c r="F58" i="9"/>
  <c r="F108" i="9" l="1"/>
  <c r="H108" i="9"/>
  <c r="B58" i="9"/>
  <c r="D108" i="9"/>
  <c r="H111" i="9" l="1"/>
  <c r="B108" i="9"/>
  <c r="F111" i="9"/>
  <c r="D111" i="9"/>
  <c r="D112" i="9"/>
  <c r="H112" i="9"/>
  <c r="F112" i="9"/>
  <c r="D160" i="9" l="1"/>
  <c r="B111" i="9"/>
  <c r="F116" i="9"/>
  <c r="F115" i="9"/>
  <c r="D115" i="9"/>
  <c r="D116" i="9"/>
  <c r="F160" i="9"/>
  <c r="H160" i="9"/>
  <c r="H116" i="9"/>
  <c r="H115" i="9"/>
  <c r="B112" i="9"/>
  <c r="D161" i="9" l="1"/>
  <c r="F161" i="9"/>
  <c r="B160" i="9"/>
  <c r="B116" i="9"/>
  <c r="B115" i="9"/>
  <c r="H161" i="9"/>
</calcChain>
</file>

<file path=xl/sharedStrings.xml><?xml version="1.0" encoding="utf-8"?>
<sst xmlns="http://schemas.openxmlformats.org/spreadsheetml/2006/main" count="419" uniqueCount="343">
  <si>
    <t>Muut kiinteistön tuotot</t>
  </si>
  <si>
    <t>Hallinto</t>
  </si>
  <si>
    <t>Käyttö ja huolto</t>
  </si>
  <si>
    <t>Ulkoalueiden huolto</t>
  </si>
  <si>
    <t>Siivous</t>
  </si>
  <si>
    <t>Lämmitys</t>
  </si>
  <si>
    <t>Vesi ja jätevesi</t>
  </si>
  <si>
    <t>Sähkö ja kaasu</t>
  </si>
  <si>
    <t>Jätehuolto</t>
  </si>
  <si>
    <t>Vahinkovakuutukset</t>
  </si>
  <si>
    <t>Kiinteistövero</t>
  </si>
  <si>
    <t>Luottotappiot ja oikaisuerät (+/-)</t>
  </si>
  <si>
    <t>Välittömät verot</t>
  </si>
  <si>
    <t>Muut käyttökorvaukset</t>
  </si>
  <si>
    <t>Hoitokulut</t>
  </si>
  <si>
    <t>Rahoitusvuokratuotot</t>
  </si>
  <si>
    <t>Korko- ja muut rahoitustuotot</t>
  </si>
  <si>
    <t>Rahoituskulut</t>
  </si>
  <si>
    <t>Henkilöstökulut (sis. henkilösivukulut)</t>
  </si>
  <si>
    <t>Vuosikorjaukset, kuluksi kirjatut</t>
  </si>
  <si>
    <t>Muun toiminnan tuotot</t>
  </si>
  <si>
    <t>Vesimaksutuotot</t>
  </si>
  <si>
    <t>Tuotot</t>
  </si>
  <si>
    <t>Kulut</t>
  </si>
  <si>
    <t>Muun vuokraustoiminnan tuotot</t>
  </si>
  <si>
    <t>Muut korko- ja rahoituskulut*</t>
  </si>
  <si>
    <t>Muut hoitokulut*</t>
  </si>
  <si>
    <t>Väliaikaisesti muuhun tarkoitukseen sisäisesti lainattujen varojen palautus</t>
  </si>
  <si>
    <t>Vuokrat (sis. esim. tontin vuokrat)</t>
  </si>
  <si>
    <t>Ylimääräiset lainojen lyhennykset</t>
  </si>
  <si>
    <t>Korot</t>
  </si>
  <si>
    <t>Rahoitustuotot</t>
  </si>
  <si>
    <t>Hoitolainojen nostot</t>
  </si>
  <si>
    <t>Hoitolainojen lyhennykset</t>
  </si>
  <si>
    <t>Omarahoitusosuuden katteeksi otetun lainan korko omistajalle/pankille</t>
  </si>
  <si>
    <t>Lyhennysehtojen mukaiset vuosittaiset lainojen lyhennykset (pl. hoitolainat)</t>
  </si>
  <si>
    <t>Muun vuokraustoiminnan jäämä (+/-)</t>
  </si>
  <si>
    <t>Edellisten vuosien jäämä (+/-)</t>
  </si>
  <si>
    <t>Muun toiminnan jäämä (+/-)</t>
  </si>
  <si>
    <t>Muun vuokraustoiminnan kumulatiivinen jäämä (+/-)</t>
  </si>
  <si>
    <t>Muun toiminnan kumulatiivinen jäämä (+/-)</t>
  </si>
  <si>
    <t>Vuokran tasaus (+/-) (täytetään vain kohdekohtaisia tietoja ilmoitettaessa, jos kohde tasausryhmässä)</t>
  </si>
  <si>
    <t>Vuokran tasaus (+/-) (täytetään vain kohdekohtaisia tietoja ilmoitettaessa, jos kohde on tasausryhmässä)</t>
  </si>
  <si>
    <t>€</t>
  </si>
  <si>
    <t>Muiden rahoitukseen vaikuttavien tapahtumien jäämä tilikaudella (+/-)</t>
  </si>
  <si>
    <t>Muun rahoitukseen vaikuttavien tapahtumien kumulatiivinen jäämä (+/-)</t>
  </si>
  <si>
    <t>€/m2/kk</t>
  </si>
  <si>
    <t>Varautuminen perusparannus-, ylläpito- ja hoitokustannuksiin</t>
  </si>
  <si>
    <t>Yhteensä</t>
  </si>
  <si>
    <t>Käyttökorvaukset</t>
  </si>
  <si>
    <t>Autopaikka</t>
  </si>
  <si>
    <t>Vesimaksu</t>
  </si>
  <si>
    <t>Kulutustiedot</t>
  </si>
  <si>
    <t>Sähkö</t>
  </si>
  <si>
    <t>Vesi</t>
  </si>
  <si>
    <t>Tasaamisen perusteet</t>
  </si>
  <si>
    <t>Rahoitusvuokra</t>
  </si>
  <si>
    <t>Perusparannuskulut</t>
  </si>
  <si>
    <t>Ylläpito- ja hoitokulut</t>
  </si>
  <si>
    <t>Taseeseen aktivoitavat kulut</t>
  </si>
  <si>
    <t>Rahoitusvastikkeet Koy:lle/As Oy:lle</t>
  </si>
  <si>
    <t>Tilikauden kokonaisjäämä</t>
  </si>
  <si>
    <t>Kumulatiivinen kokonaisjäämä</t>
  </si>
  <si>
    <t>Tilikauden yli-/alijäämä</t>
  </si>
  <si>
    <t>Seuraavalle tilikaudelle siirtyvä varautuminen</t>
  </si>
  <si>
    <t>Kilpailutus</t>
  </si>
  <si>
    <t>Vesimaksut</t>
  </si>
  <si>
    <t xml:space="preserve">Henkilöstökulut                </t>
  </si>
  <si>
    <t xml:space="preserve">Lämmitys                   </t>
  </si>
  <si>
    <t xml:space="preserve">Vesi ja jätevesi                                                    </t>
  </si>
  <si>
    <t xml:space="preserve">Vesi- ja jätevesikulut muodostuvat kunnallisesta tariffista ja kulutusmittaukseen perustuvista käyttövesimaksuista,  jätevesimaksuista ja mittarivuokrasta yms. lisistä. </t>
  </si>
  <si>
    <t xml:space="preserve">Sähkö ja kaasu        </t>
  </si>
  <si>
    <t xml:space="preserve">Sähkökulut muodostuvat sähkötariffista ja energialaitoksen toimittaman sähkön ja kaasun kulutusmittaukseen perustuvista energiamaksuista, mittarivuokrista yms. maksuista. Sähkön kulutusmäärää seurataan ja verrataan edellisten vuosien määrään. Ostettavaa sähköä tulisi kilpailuttaa muutaman vuoden välein. </t>
  </si>
  <si>
    <t xml:space="preserve">Jätehuolto                </t>
  </si>
  <si>
    <t xml:space="preserve">Vahinkovakuutukset                                       </t>
  </si>
  <si>
    <t xml:space="preserve">Kiinteistövero                                                                          </t>
  </si>
  <si>
    <t xml:space="preserve">Kiinteistövero on kunnanvaltuuston vahvistaman prosentin mukainen määrä kiinteistön edellisen vuoden verotusarvosta, joka määrätään varojen arvostamisesta verotuksessa annetun lain mukaan. Kunkin kunnan kiinteistöveroprosentit löytyvät Verohallinnon verkkosivuilta. </t>
  </si>
  <si>
    <t>Muut hoitokulut</t>
  </si>
  <si>
    <t>Tyhjäkäyttö</t>
  </si>
  <si>
    <t>Korkokulut ja muut rahoituskulut</t>
  </si>
  <si>
    <t>Vuokratalon omistajan on toimittajatahosta riippumatta kilpailutettava arvoltaan merkittävimmät hankkimansa isännöinti-, hallinto-, huolto- ja muut kiinteistönhoitopalvelut sekä kunnossapitotyöt, joiden kattamista varten peritään tai on tarkoitus periä vuokratta. Jos hankinnan arvo ilman arvonlisäveroa ylittää julkisista hankinnoista annetun lain (348/2007) 15 §:n 1 kohdassa säädetyn kansallisen kynnysarvon, se on kilpailutettava, jollei pakottavista kiireellisistä syistä tai muusta laista muuta johdu. Hankintaa ei saa jakaa eriin, osittaa tai laskea poikkeuksellisin menetelmin tämän momentin soveltamisen välttämiseksi.</t>
  </si>
  <si>
    <t>Tyhjäkäyttö (-)</t>
  </si>
  <si>
    <t>Palvelumaksut</t>
  </si>
  <si>
    <t xml:space="preserve">Kohteen rakentamisesta ja perusparantamisesta syntyneiden lainojen korkokulut ja muut rahoituskulut (jälkilaskelmassa esim. sijoituksista realisoituneet tappiot). Vuokranmäärityslaskelmassa korkokulut perustuvat pankin/Valtiokonttorin ennakkoilmoituksiin tulevan vuoden lainojen koroista. </t>
  </si>
  <si>
    <t xml:space="preserve">Vuokrat määritellään 100 %:n käyttöasteelle. Jos tyhjäkäyntiin varaudutaan, on sen perustuttava edellisten vuosien tyhjäkäyttöön ja arvioon tulevasta tyhjäkäytöstä. Tyhjäkäyntiin varautuminen lisää perittävän vuokran määrää.  </t>
  </si>
  <si>
    <t>Maksettavat hoitovastikkeet Koy:lle/As Oy:lle</t>
  </si>
  <si>
    <t xml:space="preserve">Yhteisön omistuksessa oleville keskinäisille kiinteistöosakeyhtiöille ja asunto-osakeyhtiöille maksettavat hoitovastikkeet. Maksettavat hoitovastikkeet ilmoitetaan kokonaisuudessaan tässä kohdassa eikä kulujen erittely kiinteistö-/asunto-osakeyhtiön kirjanpidosta ole tarpeen. </t>
  </si>
  <si>
    <t>Käyttö- ja huoltotehtäviä voidaan hoitaa myös omalla henkilökunnalla, jolloin kustannukset muodostuvat palkka- ja sosiaalikuluista ja ne esitetään kohdassa Henkilöstökulut (sis. henkilösivukulut).</t>
  </si>
  <si>
    <t>Siivousta voidaan hoitaa myös omalla henkilökunnalla, jolloin kustannukset muodostuvat palkka- ja sosiaalikuluista ja ne esitetään kohdassa Henkilöstökulut (sis. henkilösivukulut).</t>
  </si>
  <si>
    <t>Siivouspalveluista aiheutuvat kulut, jotka perustuvat ulkopuolisten yritysten kanssa laadittuun sopimukseen tai laskutukseen. Arvoltaan merkittävimmät ostettavat palvelut on kilpailutettava korkotukilain 13 b §:n / aravarajoituslain 7 b §:n mukaisesti.</t>
  </si>
  <si>
    <t>Esimerkiksi tontti-, asunto-, paikoitusalue-, autopaikka- ja muut vuokrat.</t>
  </si>
  <si>
    <t>Uusien rakennettavien kohteiden kustannukset</t>
  </si>
  <si>
    <t>Kiinteistön hoito- ja ylläpitokulujen kattamiseksi nostettujen hoitolainojen lyhennykset. Hoitolainojen lyhennykset voi esittää myös rahoituskuluissa.</t>
  </si>
  <si>
    <t>Muut korko- ja rahoituskulut</t>
  </si>
  <si>
    <t xml:space="preserve">Pesutupamaksut, saunamaksut ym. käyttökorvaukset. Käyttökorvauksina perittävät tuotot vähentävät perittävän vuokran määrää. Käyttökorvauksina perittävien tuottojen on vastattava niistä aiheutuvia kuluja. </t>
  </si>
  <si>
    <t xml:space="preserve">Hallinto </t>
  </si>
  <si>
    <t>Tilikauden yli-/alijäämä, varautuminen perusparannus-, ylläpito- ja hoitokustannuksiin</t>
  </si>
  <si>
    <t>Edellisten tilikausien yli-/alijäämä, varautuminen perusparannus-, ylläpito- ja hoitokustannuksiin</t>
  </si>
  <si>
    <t xml:space="preserve">Kiinteistön ylläpidosta ja hoidosta syntyvät kulut, joita ei voi sisällyttää mihinkään edellä olevaan kohtaan. Esimerkiksi tiedossa oleva, yhteisön maksettavaksi tuleva vahingonkorvaus. Vuokriin ei kuitenkaan saa sisällyttää lainvastaisesta toiminnasta aiheutuneita kuluja kuten esim. laittomasta irtisanomisesta määrättyä vahingonkorvausta. </t>
  </si>
  <si>
    <t xml:space="preserve">Rakentamis- ja maapohjakustannuksista ym. kuluista muodostuva hankinta-arvo on vuokran laskennan lähtöperuste. Hankinta-arvo esitetään ARAn kustannusten hyväksymispäätöksessä. Omakustannusvuokraa voi periä pinta-alalle, jonka ARA on hyväksynyt päätöksessään korkotuetuksi pinta-alaksi. Jos päätöksessä on hyväksytty tiloja, jotka eivät kuulu korkotuen piiriin, on niistä aiheutuvat kustannukset katettava muilla tuloilla kuin asukkailta perittävillä vuokrilla.  Tällaisia tiloja voivat olla esim. liiketilat. </t>
  </si>
  <si>
    <t>Vuokrissa huomioitava yli- (+) /alijäämä (-)</t>
  </si>
  <si>
    <t>Kulut, tasattavat</t>
  </si>
  <si>
    <t>Vuokrat</t>
  </si>
  <si>
    <t xml:space="preserve">Taseeseen aktivoitavat kulut </t>
  </si>
  <si>
    <t>Ed.tilikausien yli-/alijäämä (+/-)</t>
  </si>
  <si>
    <t xml:space="preserve">Vesimaksuina perittävä käyttökorvaus on vastattava vedestä aiheutuneita kuluja. Vesilaitoksen laskuttaman vesi- ja jätevesikulun lisäksi on huomioitava veden lämmittämisestä aiheutuvat kulut, jotka ovat n. 40 % lämmityskuluista. </t>
  </si>
  <si>
    <t xml:space="preserve">Jätehuoltokulut muodostuvat veloitetuista jätteen kuljetus- ja käsittelymaksuista, jäteastioiden, jätepuristimien, vaihtolavojen yms. vuokrista sekä em. kaluston pesu-, huolto-, ymv. kustannuksista. Ostettavat palvelut on kilpailutettava muutaman vuoden välein. </t>
  </si>
  <si>
    <t xml:space="preserve">Tuottojen ja kulujen erotus tilikaudella. </t>
  </si>
  <si>
    <t>Vuokrissa kerättävä varautuminen perusparannus-, ylläpito- ja hoitokustannuksiin</t>
  </si>
  <si>
    <t xml:space="preserve">Muiden kuin asuinhuoneistojen vuokria (esim. Ray:n rahoittamat palvelutilat) on syytä korottaa niin, etteivät ne jää jälkeen alueen vastaavien tilojen käyvästä vuokratasosta. Kyseisten tilojen vuokratuotoilla on pystyttävä kattamaan näiden tilojen rahoituksesta ja ylläpidosta ja hoidosta johtuvat kulut. </t>
  </si>
  <si>
    <t>Omakustannusvuokraustoiminta</t>
  </si>
  <si>
    <t>Muut mahdollisesti toteutuvat korko- tai rahoituskulut. Esimerkiksi viivästyskorot, lainojen nosto- ja hoitokulut sekä takauskulut. Verojen maksun viivästymisestä aiheutuneet korot ovat verotuksessa vähennyskelvottomia, joten ne on syytä pitää erillään muista viivästyskoroista.</t>
  </si>
  <si>
    <t>Omakustannusvuokrat (asukkailta perittävä vuokra)</t>
  </si>
  <si>
    <t xml:space="preserve">Asuntojen vuokraus ja palvelutoiminta on pidettävä sekä vuokranmäärityksessä että kirjanpidossa erillään. Asukkailta perittävällä omakustannusvuokralla ei saa kattaa kuluja, jotka aiheutuvat asukkaille tarjottavista hoiva-, hoito-, ateria- yms. palveluista, vaan niiden kustannukset on katettava erillisillä palvelumaksuilla. Palvelumaksut esitetään vuokranmäärityslaskelmassa kohdassa "yhteisön muu toiminta". </t>
  </si>
  <si>
    <t xml:space="preserve">Summa otetaan suoraan edellisen tilikauden jälkilaskelmasta kohdasta "seuraavina vuosina vuokrissa huomioitava yli-/alijäämä" tai "seuraavalle tilikaudelle siirtyvä yli-/alijäämä".  Summa on edellisiltä tilikausilta kertynyt kumulatiivinen yli- ja alijäämä.  Hoito- ja rahoitusvuokrien sekä varautumisten jäämät esitetään erikseen. </t>
  </si>
  <si>
    <t>Kohteen rakentamisesta ja perusparantamisesta aiheutuneiden lainojen korkokulut.</t>
  </si>
  <si>
    <t xml:space="preserve">Varautumisiin kerätyistä varoista lainattujen varojen palauttaminen alkuperäiseen tarkoitukseen (ks. "väliaikaisesti muuhun tarkoitukseen lainatut varat"). Pääsääntöisesti varat palautetaan siinä vaiheessa, kun korkotukilaina nostetaan, jos varat on lainattu uudiskohteiden rakentamista varten. </t>
  </si>
  <si>
    <t xml:space="preserve">ARAn laatima vuokranmäärityslaskelma-mallipohja on tarkoitettu avuksi vuokrien määrittämiseen. Yhteisöjen esittämät laskelmat voivat poiketa ARAn mallipohjasta. Tarvittaessa yhteisöt voivat muokata ARAn mallia, mutta muokkaamisen yhteydessä on yhteisön vastuulla tarkistaa ja päivittää mallin laskentakaavat. Laskelmien on kuitenkin sisällytettävä arava- ja korkotukilain edellyttämät asiat.  Mallipohjan ohjeet ovat tarkoitettu avuksi vuokranmäärityslaskelmien laatimiseen. Lukitut solut ovat esitetty laskelmassa vaalean vihreällä värillä. </t>
  </si>
  <si>
    <t xml:space="preserve">Kohteen / tasausryhmän / yhteisön todelliset arvioidut kulut yhteensä. </t>
  </si>
  <si>
    <t>Asukkaiden vuokriin siirrettävä osuus  jälkilaskelman osoittamasta kumulatiivisesta yli- ja alijäämästä (jälkilaskelmassa "seuraavina vuosina vuokrassa huomioitava yli-/alijäämä). Yli- ja alijäämät on siirrettävä vuokriin hoito- ja rahoitusvuokrien osalta. Vuokriin siirrettävän osuuden voi jakaa n. 3 - 5 vuodelle, jotta vuokrien kehitys pysyy tasaisena. Alijäämä lisää perittäväksi esitetyn vuokran määrää (-merkkinen) ja ylijäämä vähentää sitä (+merkkinen).</t>
  </si>
  <si>
    <t>Vuokrissa huomioitava ylijäämä (+) ja alijäämä (-)</t>
  </si>
  <si>
    <t>Muun vuokraustoiminnan lainojen nostot ja lyhennykset (+/-)</t>
  </si>
  <si>
    <t>Muun vuokraustoiminnan taseeseen aktivoidut tuotot ja kulut (investoinnit, sijoitukset (+/-)</t>
  </si>
  <si>
    <t>Muun toiminnan lainojen nostot ja lyhennykset (+/-)</t>
  </si>
  <si>
    <t>Muun toiminnan taseeseen aktivoidut tuotot ja kulut (investoinnit, sijoitukset (+/-)</t>
  </si>
  <si>
    <t>Muut rahoitusta kerryttävät tapahtumat, omakustannusvuokraustoiminta (+)*</t>
  </si>
  <si>
    <t>Muut rahoitusta vähentävät tapahtumat, omakustannusvuokraustoiminta (-)*</t>
  </si>
  <si>
    <t>Muun vuokraustoiminnan kulut (-)</t>
  </si>
  <si>
    <t>Muun toiminnan kulut (-)</t>
  </si>
  <si>
    <t>Muut rahoitusta kerryttävät ja vähentävät tapahtumat (+/-)</t>
  </si>
  <si>
    <t>Huoneistoala (m2)</t>
  </si>
  <si>
    <t>Omakustannusvuokrat</t>
  </si>
  <si>
    <t>Muu vuokraustoiminta</t>
  </si>
  <si>
    <t xml:space="preserve">Yhteisön muu vuokraustoiminta </t>
  </si>
  <si>
    <t>Yhteisön muu vuokraustoiminta  (vapaan vuokranmäärityksen kohteet)</t>
  </si>
  <si>
    <t>Yhteisön muu toiminta (muu kuin vuokraustoiminta)</t>
  </si>
  <si>
    <t>Muut taseen rahoitustapahtumat, jotka eivät vaikuta vuokraustoiminnan tai muun toiminnan yli- tai alijäämiin, esim. vuokravakuudet. Erittele tässä kohdassa esitetyt tapahtumat lisätietoja -kohdassa.</t>
  </si>
  <si>
    <t>Muut yhteisön rahoitukseen vaikuttavat tapahtumat</t>
  </si>
  <si>
    <t>Investointien rahoitusjäämä tilikauden alussa, uudiskohteet ja perusparantaminen (+/-)</t>
  </si>
  <si>
    <t>Yhteisön omistajan sijoittamien varojen muutos tilikauden aikana (+/-)</t>
  </si>
  <si>
    <t>Lainojen nostot investointien rahoitukseen tilikauden aikana (+)</t>
  </si>
  <si>
    <t>ARA-asuntokannan (vapautuneet/rajoituksen alaiset) kiinteistöjen/osakkeiden myynnit tilikauden aikana (+)</t>
  </si>
  <si>
    <t>Omakustannusvuokraustoiminnan investointien rahoitusjäämä tilikauden lopussa (+/-)</t>
  </si>
  <si>
    <t>Omakustannusvuokraustoiminnan investoinnit ja niiden rahoitus sekä investointien realisointi</t>
  </si>
  <si>
    <t>Taseeseen aktivoitavat kulut tilikauden aikana, uudiskohteet ja perusparantaminen (-)</t>
  </si>
  <si>
    <t>Väliaikaisesti investointien rahoitusta varten lainattava osuus varautumisina kerätyistä varoista tk:n aikana (+/-)</t>
  </si>
  <si>
    <t>Tilikaudella kertyvä yli-/alijäämä yhteensä</t>
  </si>
  <si>
    <t>Kumulatiivinen yli-/alijäämä yhteensä</t>
  </si>
  <si>
    <t>josta seuraavien vuosien vuokrissa huomioitava yht.</t>
  </si>
  <si>
    <t>Varautumisiin kertyvä kumulatiivinen ylijäämä yhteensä</t>
  </si>
  <si>
    <t>Investointien rahoitusjäämä tilikauden alussa (uudiskohteet ja perusparantaminen) (+/-)</t>
  </si>
  <si>
    <t xml:space="preserve">Edellisen tilikauden jälkilaskelmasta siirtyvä omakustannusvuokrauksen investointien rahoituksen jäämä. Investointien jäämää ei siirretä asukkaiden tuleviin vuokriin. </t>
  </si>
  <si>
    <t xml:space="preserve">Muun vuokraustoiminnan ja muun toiminnan investoinnit on esitettävä laskelmassa muun vuokraustoiminnan ja muun toiminnan alla. </t>
  </si>
  <si>
    <t xml:space="preserve">Yhteisön omistajan tekemät oman pääoman sijoitukset, kuten osakepääoma, rakennus- ja SVOP-rahastosuoritukset. Näitä sijoituksia voivat olla esim. uudiskohteiden rakentamiseen sijoitettu omarahoitusosuus. </t>
  </si>
  <si>
    <t>Vuokrataloyhteisöön kertyneitä varoja voi väliaikaisesti käyttää uusia ARA-vuokra-asuntoja rakennettaessa rakentamisaikaiseen rahoitukseen. Asukkaiden vuokrissa kertyneitä varoja ei kuitenkaan saa käyttää uudistuotannon tai hankinnan omarahoitusosuuden kattamiseen pysyvästi. Varautumisista lainatut varat on palautettava alkuperäiseen tarkoitukseen heti, kun korkotukilaina on nostettu ja omarahoitusosuus on katettu.</t>
  </si>
  <si>
    <t xml:space="preserve">Taseeseen aktivoitavat kulut tilikauden aikana, uudiskohteet ja perusparantaminen </t>
  </si>
  <si>
    <t>Uudiskohteiden rakentamisen ja perusparannuksen kustannukset sekä niihin saatavat avustukset tilikaudella mukaan lukien rakennusaikaiset korot ja muut rakennusaikaiset erät.</t>
  </si>
  <si>
    <t>Käyttö- ja luovutusrajoituksen alaisten sekä rajoituksista vapautuneiden kohteiden myynnistä saatavat tuotot. </t>
  </si>
  <si>
    <t>Omakustannusvuokraustoiminnan investointeihin kertyvä kumulatiivinen rahoitusjäämä yht.</t>
  </si>
  <si>
    <t>Vuosikorjaukset, kuluksi kirjattavat</t>
  </si>
  <si>
    <t xml:space="preserve">Yhteishallintolain mukaan asukastoimikunnan tehtävänä on päättää yhteisten autopaikkojen, saunojen, pesutupien ja vastaavien tilojen vuokraus- ja jakamisperiaatteista ja valvoa niiden noudattamista. </t>
  </si>
  <si>
    <t>Tuotot yhteensä</t>
  </si>
  <si>
    <t>Hoitokulut, tasattavat, yhteensä</t>
  </si>
  <si>
    <t>Rahoituskulut yhteensä</t>
  </si>
  <si>
    <t>Hoitokulut yhteensä</t>
  </si>
  <si>
    <t>Rahoitustuotot yhteensä</t>
  </si>
  <si>
    <t>Hoito- ja rahoituskuluihin kertyvä tilikauden yli-/alijäämä yhteensä</t>
  </si>
  <si>
    <t>Varautumisiin kertyvä tilikauden ylijäämä yhteensä</t>
  </si>
  <si>
    <t>Omakustannusvuokraustoiminnan investointeihin kertyvä tilikauden rahoitusjäämä yht.</t>
  </si>
  <si>
    <t>Hoito- ja rahoituskuluihin kertyvä kumulatiivinen yli-/alijäämä yhteensä</t>
  </si>
  <si>
    <t>Edellisten tilikausien yli-/alijäämä, rahoituskulut (+/-)</t>
  </si>
  <si>
    <t>Seuraavina vuosina vuokrissa huomioitava yli-/alijäämä, rahoituskulut (+/-)</t>
  </si>
  <si>
    <t>Tilikauden yli-/alijäämä, rahoituskulut</t>
  </si>
  <si>
    <t>Tilikauden yli-/alijäämä, hoito- ja (rahoitus)kulut (+/-)</t>
  </si>
  <si>
    <t>Edellisten tilikausien yli-/alijäämä, hoito- ja (rahoitus)kulut (+/-)</t>
  </si>
  <si>
    <t xml:space="preserve">Seuraavina vuosina vuokrissa huomioitava yli-/alijäämä, hoito- ja (rahoitus)kulut  (+/-) </t>
  </si>
  <si>
    <t>Hoitovuokra ja (rahoitus)vuokra</t>
  </si>
  <si>
    <t>Hoito- ja (rahoitus)vuokratuotot</t>
  </si>
  <si>
    <t>Rahoitus(vuokra)tuotot</t>
  </si>
  <si>
    <t xml:space="preserve">Yhteisön on laadittava muun kuin omakustannusvuokran alaisten kohteiden vuokranmäärityslaskelmat (talousarviot) erikseen. Muun toiminnan ja vuokraustoiminnan laskelmien yhteissummat siirretään ARAn laskelmaan. Omakustannusvuokrauksen alaiset ja muun vuokraustoiminnan sekä muun toiminnan tuotot ja kulut on pidettävä erillään kirjanpidossa. Myös taseen erät kuten esim. investoinnit ja lainojen lyhennykset on pystyttävä eriyttämään omakustannusvuokrauksen taseen eristä. </t>
  </si>
  <si>
    <t xml:space="preserve">Tuoton tuloutuksena omistajalle maksettava suoritus </t>
  </si>
  <si>
    <t>Tuoton tuloutuksena omistajalle maksettava suoritus, esim. osinko (-)</t>
  </si>
  <si>
    <t>Omakustannusvuokrauksen jäämät</t>
  </si>
  <si>
    <t xml:space="preserve">Väliaikaisesti muuhun tarkoitukseen sisäisesti lainattavat varat </t>
  </si>
  <si>
    <t>Lisätietoja</t>
  </si>
  <si>
    <t>Vuokrataloyhteisön vuokranmäärityslaskelma</t>
  </si>
  <si>
    <t>Vuokran korotus %</t>
  </si>
  <si>
    <t>Kulut yhteensä</t>
  </si>
  <si>
    <t>Rahoituskulut, tasattavat yhteensä</t>
  </si>
  <si>
    <t>Vuokratuotot</t>
  </si>
  <si>
    <t>Kulut, tasattavat yhteensä</t>
  </si>
  <si>
    <t>Hoito- ja (rahoitus)vuokra</t>
  </si>
  <si>
    <t>Vapaa vuokraustoiminta ja muu (vapaa) toiminta</t>
  </si>
  <si>
    <t>Yhteisön on laadittava omakustannusvuokrauksesta erillään olevat talousarviot yhteisön muuhun vuokraustoimintaan ja muuhun toimintaan.</t>
  </si>
  <si>
    <t>Näiden laskelmien luvut yhdistetään tähän laskelmaan, jotta saadaan selville koko kohteen / tasausryhmän / yhteisön tulos.</t>
  </si>
  <si>
    <r>
      <t xml:space="preserve">Yhteisön muu toiminta </t>
    </r>
    <r>
      <rPr>
        <b/>
        <sz val="12"/>
        <color theme="1"/>
        <rFont val="Verdana"/>
        <family val="2"/>
      </rPr>
      <t>(esim. hoivapalvelut)</t>
    </r>
  </si>
  <si>
    <t xml:space="preserve">Hoitokulut </t>
  </si>
  <si>
    <t xml:space="preserve">Käyttö ja huolto                       </t>
  </si>
  <si>
    <t xml:space="preserve">Vuokran tasaus (+/-) </t>
  </si>
  <si>
    <t>Yhteisön omat laskelmapohjat</t>
  </si>
  <si>
    <t xml:space="preserve">Ulkoalueiden huolto                                                                                       </t>
  </si>
  <si>
    <t xml:space="preserve">Siivous                                                             </t>
  </si>
  <si>
    <t xml:space="preserve">Omakustannusvuokrat </t>
  </si>
  <si>
    <t>Vuokrien määrittämisen perusteet</t>
  </si>
  <si>
    <t>Jälleenvuokraus</t>
  </si>
  <si>
    <t>Tilat, joita ARA ei ole hyväksynyt lainoitettavaksi</t>
  </si>
  <si>
    <t xml:space="preserve">Omakustannusvuokraa ei voi periä sellaisten tilojen kustannuksiin, joita ARA ei ole hyväksynyt päätöksessään lainoitettavaksi. </t>
  </si>
  <si>
    <t>Muiden tilojen vuokrat (esim. Ray:n rahoittamat)</t>
  </si>
  <si>
    <t>Uusien kohteiden suunnittelu- ja kehittämiskustannuksia ei saa sisällyttää asukkailta perittäviin vuokriin, vaan ne sisältyvät uuden kohteen rakentamiskustannuksiin. Sellaisia suunnittelu- ja kehittämiskustannuksia, jotka eivät johda uuden kohteen rakentamiseen, ei saa kattaa vuokrilla, vaan ne ovat rakentajan vastuulla.</t>
  </si>
  <si>
    <t>Autopaikkojen ym. tilojen jakamisen perusteet</t>
  </si>
  <si>
    <t xml:space="preserve">Kiinteistön hoito- ja ylläpitokulujen kattamiseksi vuokranmäärityskaudella nostettavaksi suunnitellut hoitolainat. Jotta hoitokulujen kattamiseksi nostetut lainat ovat eriteltävissä muista lainoista, ne on eriteltä kirjanpidossa eri tileille kuin muut lainat. </t>
  </si>
  <si>
    <t>Vuoden 2016 jälkilaskelman mukaiset yli- ja alijäämät</t>
  </si>
  <si>
    <t>Työsuhteessa olevien työntekijöiden palkat ja palkkiot sekä henkilösivukulut. Jos esimerkiksi isännöitsijä on työsuhteessa kiinteistöyhtiöön, otetaan omakustannusvuokrassa huomioon isännöitsijän ennakonpidätyksen alainen palkka ja palkkiot sekä henkilösivukulut (työnantajan maksamat lakisääteiset sosiaalikulut, kuten sosiaaliturvamaksut, eläkevakuutusmaksut, työterveyshuolto, tapaturma- ja muut vakuutusmaksut sekä kohtuulliset, vapaaehtoiset työnantajan kustantamat sosiaalikulut kuten henki -ym vakuutukset, terveydenhoitopalvelut, verotuksessa hyväksyttävät työntekijän koulutus-, virkistys- ja harrastustoiminta, työvaatteet, turva- ja suojavarusteet).</t>
  </si>
  <si>
    <t xml:space="preserve">Käyttö- ja huoltopalveluista aiheutuvat kulut, jotka perustuvat ulkopuolisten yritysten kanssa laadittuun sopimukseen tai laskutukseen. Arvoltaan merkittävimmät ostettavat palvelut on kilpailutettava korkotukilain 13 b §:n / aravarajoituslain 7 b §:n mukaisesti. Käyttö- ja huoltokuluja ovat mm. kiinteistönhoitoliikkeelle maksetut, hissi- ja antenni sekä kaapelitelevisio-, hälytyskeskuspalvelu-, vartiointi-, ilmastoinnin puhdistus- ja säätökulut, nuohous-, vesi- ja viemärijärjestelmien huoltokulut. </t>
  </si>
  <si>
    <t>Käyttö ja huolto, oma henkilökunta</t>
  </si>
  <si>
    <t>Ulkoalueiden huoltopalveluista aiheutuvat kulut, jotka perustuvat ulkopuolisten yritysten kanssa laadittuun sopimukseen tai laskutukseen. Arvoltaan merkittävimmät ostettavat palvelut on kilpailutettava korkotukilain 13 b §:n / aravarajoituslain 7 b §:n mukaisesti. Ulkoalueiden huoltokuluja ovat esimerkiksi kiinteistönhoitoliikkeille ulkoalueiden puhtaanapidosta, viheralueiden ja istutusten hoidosta, lumitöistä, liukkauden torjunta-, kasvinsuojelu- ja tuholaisten torjunta-aineista tai muista tarveaineista (hiekka, multa, siemenet, lannoitteet ym.) suoritetut maksut sekä ulkoalueiden hoidossa käytettävien työkalujen ja laitteiden vuokrat.</t>
  </si>
  <si>
    <t>Ulkoaluiden huolto asukkaiden tekemänä</t>
  </si>
  <si>
    <t>Myös asukkaat voivat halutessaan osallistua ulkoalueiden hoitoon, jolloin kuluina voidaan huomioida asianomaiset vakuutusmaksut.</t>
  </si>
  <si>
    <t>Siivous omalla henkilökunnalla</t>
  </si>
  <si>
    <t xml:space="preserve">Lämmityskulut käsittävät kaukolämpöön liittyneissä taloissa perusmaksun ja energiamaksun. Kiinteistöissä, joiden lämmitys suoritetaan omalla lämpökeskuksella, lämmityskulut muodostuvat käytetyn esim. polttoaineen kuten öljyn hankintahinnasta ja energian kulutusmäärästä. Lämmityskustannuksista noin 40 % kuluu veden lämmittämiseen. </t>
  </si>
  <si>
    <t xml:space="preserve">Vakuutusmaksut kiinteistön omistajan kiinteistön ja siihen liittyvän omaisuuden turvaksi ottamista vakuutuksista, joissa vakuutuskorvauksen hakijana ja saajana on kiinteistön omistaja. Ei koske asukkaiden irtaimiston vakuutuksia. Vakuutuskulut käsittävät mm. seuraavia keskeisimpiä vakuutusmaksuja: kiinteistön täysarvovakuutus, kiinteistövakuutus, palovakuutus, vesivahinkovakuutus, murtovakuutus, varkausvakuutus, laitevakuutus, lasivakuutus, irtaimistovakuutus, talkoovakuutus, hallituksen ja isännöitsijän vastuuvakuutus. Vakuutussopimukset on hyvä kilpailuttaa muutaman vuoden välein. </t>
  </si>
  <si>
    <t>Vuosikorjaukset, joita ei aktivoida taseeseen. Vuosikorjauksina pidetään korjauksia, joiden tarkoituksena on rakennusten, rakennelmien, koneiden ja laitteiden pitäminen alkuperäisessä kunnossa. Tällaisia korjauksia ovat esimerkiksi sähkö- ja LVI-järjestelmien korjaukset ja huoneistoremontit siltä osin, kuin materiaalien laatutasolla ei muuteta huoneistoa tasokkaammaksi. Arvoltaan merkittävimmät ostettavat palvelut on kilpailutettava korkotukilain 13 b §:n / aravarajoituslain 7 b §:n mukaisesti.</t>
  </si>
  <si>
    <t>Kulut, jotka rahoitetaan tilikauden aikana kerätyillä vuokrilla, mutta jotka yhteisö tilinpäätöksessä kirjaa taseen aktivoitujen menojen lisäykseksi. Arvoltaan merkittävimmät ostettavat palvelut on kilpailutettava korkotukilain 13 b §:n / aravarajoituslain 7 b §:n mukaisesti. Jotta aktivoinnit saadaan kerättyä kirjanpidosta tasausryhmäkohtaisesti, aktivoinnit kannattaa kohdistaa kustannuspaikoille myös taseen tileillä.</t>
  </si>
  <si>
    <t>Verotettava tulo</t>
  </si>
  <si>
    <t xml:space="preserve">Verotettavaa tuloa voi muodostua tuleviin perusparannuksiin-, ylläpito- ja hoitokustannuksiin varautumisesta. Jos yhteisölle kertyy verotettavaa tuloa edellä mainituista syistä, yhteisö voi tilinpäätöksessä tehdä vastaavan suuruisen asuintalovarauksen asuintalovarauksesta annetun lain enimmäismäärää koskevien säännösten puitteissa. Lisäksi verotettavaa tuloa voi kertyä, jos yhteisön vuosittaiset kiinteistön hankintamenon ja perusparannuksen rahoittamiseksi otettujen lainojen lyhennykset ovat suuremmat kuin pysyvien vastaavien rakennuksista, koneista ja laitteista tehtävät verotuksessa hyväksyttävät enimmäispoistot (rakennuksen menojäännöksestä 4 % ja koneiden ja kalusteiden menojäännöksestä 25%). </t>
  </si>
  <si>
    <t>Kulut yhteensä (ennen tasausta)</t>
  </si>
  <si>
    <t>Vuokrien tasauskiellot</t>
  </si>
  <si>
    <t xml:space="preserve">Kohteen kulut vuokrien tasauksen jälkeen. Em. kulujen perusteella määräytyy asukkailta perittävä vuokra. </t>
  </si>
  <si>
    <t xml:space="preserve">Yhteisön omistuksessa oleville keskinäisille kiinteistöosakeyhtiöille ja asunto-osakeyhtiöille maksettavat rahoitusvastikkeet. Maksettavat rahoitusvastikkeet ilmoitetaan kokonaisuudessaan tässä kohdassa eikä kulujen erittely kiinteistö-/asunto-osakeyhtiön kirjanpidosta ole tarpeen. </t>
  </si>
  <si>
    <t>Muun vuokraustoiminnan lainojen lyhennykset ja nostot</t>
  </si>
  <si>
    <t xml:space="preserve">Omakustannusperiaatteen alaisten kohteiden kuluissa ei esitetä muun vuokraustoiminnan kuten esim. vapaan vuokranmäärityksen kohteiden lainojen lyhennyksiä, vaan ne esitetään laskelman alalaidassa "muussa vuokraustoiminnassa ". </t>
  </si>
  <si>
    <t xml:space="preserve">Tilikauden aikana tehtävät ylimääräiset lainojen lyhennykset. Jos yhteisö tekee ylimääräisiä lainanlyhennyksiä (korkotukiasetus 9 § 6. mom. / arava-asetus 48 §), on varojen kerääminen ylimääräisiin lainojen lyhennyksiin esitettävä asukkaille sekä vuokranmääritys- että jälkilaskelmissa erikseen muista lainojen lyhennyksistä. Lainoja on lyhennettävä vastaavalla summalla, mitä vuokrissa on kerätty varoja ylimääräisiin lainojen lyhennyksiin. </t>
  </si>
  <si>
    <t xml:space="preserve">Seuraavien vuosien vuokrassa huomioitava yli- tai alijäämä. Edellisiltä tilikausilta kertyneestä yli- tai alijäämästä on vähennetty / lisätty tilikaudella vuokrissa huomioitava jäämän määrä. Yli- tai alijäämä saadaan jälkilaskelmasta. Ylijäämä alentaa vuokria ja alijäämä korottaa niitä. ARAn suositusten mukaan hoito- ja rahoitusvuokrien yli- ja alijäämä on huomioitava asukkaiden tulevissa vuokrissa omakustannusperiaatteen mukaisesti noin 3 - 5 vuoden aikajaksossa. Varautumisiin kerättyjä varoja ei siirretä asukkaiden vuokriin niitä alentamaan tai korottamaan, vaan ne siirtyvät  tuleville vuosille ja vähenevät, kun ne käytetään siihen tarkoitukseen, mihin niitä on kerätty.  </t>
  </si>
  <si>
    <t>Vuositiedot</t>
  </si>
  <si>
    <t>Vuositiedot vrt. jälkilaskelma</t>
  </si>
  <si>
    <t xml:space="preserve">Yhteisön ilmoittamien vuositietojen tietojen on täsmättävä yhteisön esittämään jälkilaskelmaan. </t>
  </si>
  <si>
    <t xml:space="preserve">Varautumisen sallitut enimmäismäärät </t>
  </si>
  <si>
    <t xml:space="preserve">Lainojen nostot investointien rahoitukseen tilikauden aikana  </t>
  </si>
  <si>
    <t>Korkotukilainojen ja muiden lainojen nostot perusparannus- ja uudiskohteiden sekä hankintojen ja isojen korjausten rahoitukseen. Muuhun vuokraustoimintaan (vapaa vuokranmääritys) ja muuhun toimintaan kohdistuvat lainojen nostot esitetään laskelmassa muun vuokraustoiminnan ja muun toiminnan tuotoissa. Uudiskohteiden rakentamiseen liittyvien lainojen nostot on hyvä eritellä eri tileille perusparannuslainoista.</t>
  </si>
  <si>
    <t>Käyttö- ja luovutusrajoituksen alaiset kohteet</t>
  </si>
  <si>
    <t>Luottotappioihin kirjattavat vuokrasaamiset. Vuokrasaatava voidaan kirjata kuluksi silloin, kun saatavaa ei ole maksettu perimisyrityksistä huolimatta. Kirjanpito- ja verolait edellyttävät, että luottotappioksi kirjaamisen perusteet on dokumentoitu saatavan kuluksi kirjaamisen yhteydessä.</t>
  </si>
  <si>
    <t xml:space="preserve">Vuokrissa voidaan kerätä ennakkoon varoja tuleviin perusparannuksiin ja ylläpito- ja hoitokustannuksiin. Varautumisten määrän on perustuttava todellisiin erääntyviin kustannuksiin (esim. PTS-suunnitelmat). Varautua voi korjauksiin, joita toteutetaan tietyn aikavälin kuluessa ja joiden rahoittaminen kerralla nostaisi vuokria kohtuuttomasti. Nämä toimenpiteet ovat laajoja koko kiinteistöä koskevia suurehkoja korjauksia tai perusparannuksia. Menoihin varautumalla voidaan vaikuttaa siihen, että vuokrien kehitys on tasaista eikä korjaus tai perusparannus toteutuessaan aiheuta merkittävää vuokran korotusta. Varautumisen sallitut enimmäismäärät ovat esitetty erikseen. </t>
  </si>
  <si>
    <t xml:space="preserve">Tasaaminen voidaan tehdä esimerkiksi pinta-alan mukaan tai pisteyttämällä kohteet käyttöarvon mukaan (ARAn suositus), jolloin tasauksessa huomioidaan esimerkiksi talon ikä, sijainti ja laatutaso. Käyttöarvon avulla talo arvotetaan suhteessa saman tasausryhmän muihin taloihin. Käyttöarvo voi muuttua esim. laatutasoa parantavalla remontilla. Käyttöarvon mukaista kulujen tasaamista varten on laadittu tasausmalli-laskuri, joka löytyy ARAn verkkosivuilta www.ara.fi &gt;  Etusivu  &gt; ARA-asuntokanta  &gt; Laskurit ja työkalut &gt; Tasausmalli. Laskuri laskee kullekin kohteelle pistearvon, kohteen prosenttiosuuden kustannuksista sekä kohteen osuuden yhteiskustannuksista. Tasaamisen perusteet käsitellään asukastoimielimissä ja perusteiden on pysyttävä vuosittain samana. </t>
  </si>
  <si>
    <t>Vuokran laskennan lähtöperuste</t>
  </si>
  <si>
    <t xml:space="preserve">Hankintamenon ylitys </t>
  </si>
  <si>
    <t>ARAn yhteystiedot</t>
  </si>
  <si>
    <t>Asukastoimikunnan tehtävät</t>
  </si>
  <si>
    <t>Asukkaiden kokous</t>
  </si>
  <si>
    <t>Laskelman suojaus ja solujen lukitus</t>
  </si>
  <si>
    <r>
      <t>Huoneistoala yht. (m</t>
    </r>
    <r>
      <rPr>
        <b/>
        <vertAlign val="superscript"/>
        <sz val="11"/>
        <color theme="1"/>
        <rFont val="Verdana"/>
        <family val="2"/>
      </rPr>
      <t>2</t>
    </r>
    <r>
      <rPr>
        <b/>
        <sz val="11"/>
        <color theme="1"/>
        <rFont val="Verdana"/>
        <family val="2"/>
      </rPr>
      <t>):</t>
    </r>
  </si>
  <si>
    <t>Yhteyshenkilö:</t>
  </si>
  <si>
    <t>Tilikausi:</t>
  </si>
  <si>
    <t>Tilikauden pituus (kk):</t>
  </si>
  <si>
    <t>Puhelinnumero:</t>
  </si>
  <si>
    <t>Sähköpostiosoite:</t>
  </si>
  <si>
    <t>Yhteisön nimi:</t>
  </si>
  <si>
    <t>Tasausryhmän nimi / tunniste:</t>
  </si>
  <si>
    <t>Asuntojen lukumäärä:</t>
  </si>
  <si>
    <r>
      <t>Huoneistoala (m</t>
    </r>
    <r>
      <rPr>
        <b/>
        <vertAlign val="superscript"/>
        <sz val="11"/>
        <rFont val="Verdana"/>
        <family val="2"/>
      </rPr>
      <t>2</t>
    </r>
    <r>
      <rPr>
        <b/>
        <sz val="11"/>
        <rFont val="Verdana"/>
        <family val="2"/>
      </rPr>
      <t>)</t>
    </r>
    <r>
      <rPr>
        <b/>
        <sz val="11"/>
        <color theme="1"/>
        <rFont val="Verdana"/>
        <family val="2"/>
      </rPr>
      <t>:</t>
    </r>
  </si>
  <si>
    <r>
      <t>€/m</t>
    </r>
    <r>
      <rPr>
        <vertAlign val="superscript"/>
        <sz val="11"/>
        <color rgb="FF000000"/>
        <rFont val="Verdana"/>
        <family val="2"/>
      </rPr>
      <t>2</t>
    </r>
    <r>
      <rPr>
        <sz val="11"/>
        <color rgb="FF000000"/>
        <rFont val="Verdana"/>
        <family val="2"/>
      </rPr>
      <t>/kk</t>
    </r>
  </si>
  <si>
    <t>Ohje</t>
  </si>
  <si>
    <t>Asia</t>
  </si>
  <si>
    <t>Asukkaiden kokous on kutsuttava koolle vähintään kerran kalenterivuodessa käsittelemään yhteishallintolaissa tarkoitettuja asioita. Asukkaiden kokouksen kutsuu koolle asukastoimikunta tai, jos sitä ei ole, omistaja. Asukastoimikunnan tehtävänä on: 
1) osallistua valmisteluun, neuvotella ja antaa lausunto vuokranmääritysyksikköön kuuluvien talojen talousarvioesityksestä sekä vuokranmääritysesityksestä; 
2) tehdä esityksiä ja neuvotella vuosittain talousarvioon sisällytettävistä korjaustoimenpiteistä; 
3) osallistua valmisteluun, neuvotella ja antaa lausunto pitkänajan korjaussuunnitelmista; 
4) osallistua valmisteluun, neuvotella ja antaa lausunto pitkänajan rahoitussuunnitelmista; 
5) tehdä esityksiä, neuvotella ja antaa lausunto huoltosopimuksen sisällöstä, hoitojärjestelmästä sekä isännöinnin ja huoltotehtävien järjestämisestä; 
6) valvoa asukkaiden ja muiden huoneistojen haltijoiden yhteiseen lukuun hoito-, huolto- ja korjaustoimenpiteiden suorittamista; 
7) päättää järjestyssääntöjen sisällöstä; 
8) edistää asumiseen liittyvien erimielisyyksien ratkaisemista ja tarvittaessa toimia sovittelijana häiriötapauksissa; 
9) päättää yhteisten autopaikkojen, saunojen, pesutupien ja vastaavien tilojen vuokraus- ja jakamisperiaatteista ja valvoa niiden noudattamista; 
10) päättää yhteisten askartelu- ja kerhohuoneiden ja vastaavien tilojen käytöstä sekä talkoiden ja muiden vastaavien yhteisten tilaisuuksien järjestämisestä; 
11) päättää toimikunnan päätettäväksi siirretystä asiasta tai toimeenpanna sen tehtäväksi annettu asia edellyttäen, että asukastoimikunta on valmis ottamaan sen vastaan; sekä 
12) tehdä esitys, neuvotella ja antaa lausunto muista vuokranmääritysyksikköön kuuluvia taloja koskevista asioista.</t>
  </si>
  <si>
    <t>Autotalli</t>
  </si>
  <si>
    <t>Hoito- ja (rahoitus)kulujen katteeksi perittävät vuokratuotot määräytyvät ylläpito- ja hoitokulujen perusteella ja jos rahoituskulut ovat sisällytetty samaan vuokraan, myös rahoituskulujen perusteella. Omakustannusperiaatteen mukaan vuokrissa ei saa periä ylijäämää lukuun ottamatta varautumisiin kerättäviä varoja (tuotot - kulut = 0 €). Vuokraa vähentävät asukkailta perittävät käyttökorvaukset (autopaikkojen- ja tallien vuokrat, vesimaksut, pesutupamaksut jne.) sekä edellisiltä tilikausilta kertyneet ylijäämät. ARA suosittelee, että vuokrat määritellään erikseen hoito- ja rahoitusvuokraan sekä varautumisiin (koskee myös asukkaiden laskutusta).</t>
  </si>
  <si>
    <t>Ks. ARAn julkaisemasta vuokranmääritysohjeesta vuokrien tasauskiellot.</t>
  </si>
  <si>
    <t xml:space="preserve">Varautuminen on sallittua seuraavasti: 
• enintään 1 €/asm2 /kk, jos talon tai asunnon rahoittamiseksi myönnetyn lainan hyväksymisestä arava- tai korkotukilainaksi on kulunut enintään 20 vuotta, 
• enintään 2 €/asm2 /kk, jos talon tai asunnon rahoittamiseksi myönnetyn lainan hyväksymisestä arava- tai korkotukilainaksi on kulunut yli 20 vuotta, 
• 0 €/asm2 /kk 1.7.2018 tai sen jälkeen korkotukilainoitetuissa kohteissa. </t>
  </si>
  <si>
    <t>Jos rakentamisen kustannukset ylittyvät eikä ARA ole hyväksynyt hankintamenon ylitystä lainoitusarvoon, kustannuksia ei saa miltään osin sisällyttää vuokraan eikä ylityksen osalta saa vuokrissa periä omistajan sijoitukselle oman pääoman korkoa.</t>
  </si>
  <si>
    <t xml:space="preserve">Laskelman soluista pääsääntöisesti väritetyt solut ovat lukittuja ja koko työkirja on suojattu salasanalla. Laskelman muokkaamista varten suojauksen voi poistaa salasanalla "ara" (tarkista &gt; poista taulukon suojaus).  Lukitut solut voi vapauttaa seuraavasti: Aloitus &gt; muotoile &gt; lukitse solu. </t>
  </si>
  <si>
    <t>Vuokran tasaus, erityisryhmäkohteet</t>
  </si>
  <si>
    <t xml:space="preserve">Omarahoitusosuuden korko, 1.7.2018 tai sen jälkeen rahoitetut kohteet </t>
  </si>
  <si>
    <t>Yhteisö ei saa tulouttaa omistajalleen muuta kuin omistajan yhteisöön (esim. osakepääoma) sijoittamille varoille lasketun kohtuullisen tuoton. Kohtuullisen tuoton suuruus on enintään 4 % yhteisön laskentaperusteesta. ARA vahvistaa tuoton laskentaperusteen ja hyväksyttävän tuoton suuruuden yhteisöjen ARAlle antamien vuositietojen (tilinpäätöstietojen) perusteella. Omistajan yhteisöön sijoittamien varojen tuoton laskentaperusteena ovat ne rahana tai muuna yhteisön toimintaan tarvittavana omaisuutena yhteisöön sijoitetut varat, jotka omistaja on tosiasiallisesti itse sijoittanut osakepääomana, osuuspääomana tai muuna niihin rinnastettavana eränä. Yhteisön on itse selvitettävä ja tarvittaessa osoitettava, että varat, jotka se laskentaperusteeseen lukee, ovat omistajan sijoittamia.</t>
  </si>
  <si>
    <t>Kirjanpito</t>
  </si>
  <si>
    <t>Vuokran korotus vuokrasopimuksessa</t>
  </si>
  <si>
    <t>Vuokran korotuskirje</t>
  </si>
  <si>
    <t xml:space="preserve">Vuokrien korotuksesta on ilmoitettava asukkaille 2 kk ennen kuin uusi vuokra astuu voimaan. </t>
  </si>
  <si>
    <t xml:space="preserve">Kohteen rakentamisesta ja perusparantamisesta syntyneiden lainojen lyhennykset. Jos kohteella on bullet-lainaa, lainan lyhennykset esitetään vuokranmääritys- ja jälkilaskelmassa ainoastaan sen vuoden kuluina, jolloin laina erääntyy. Bullet-lainat ovat velanantajan kanssa vapaasti sovittavia lainoja, joiden koko pääoma lyhennetään esim. yhdessä tai kahdessa erässä. Jos kohteella on bullet-lainaa, esitetään se vuokranmäärityslaskelmassa ainoastaan sen vuoden kuluna, jona laina erääntyy. </t>
  </si>
  <si>
    <t>Kohde</t>
  </si>
  <si>
    <t>Vuokranmääritysyksikkö</t>
  </si>
  <si>
    <t xml:space="preserve">Kohde voi muodostua useista eri rakennuksista (taloista). </t>
  </si>
  <si>
    <t xml:space="preserve">Vuokran korotusperuste vuokrasopimuksissa on oltava omakustannusperiaate (korkotukilain (604/2001) 13 § ja aravarajoituslain (1190/1993) 7 §) . </t>
  </si>
  <si>
    <t>Tasausryhmä</t>
  </si>
  <si>
    <t>Asuintalovaraus</t>
  </si>
  <si>
    <t>Asuintalovaraus on asunto- ja kiinteistöosakeyhtiöiden käytössä oleva kirjanpidollinen erä, jolla voi vaikuttaa yhtiön verotettavan tuloksen määrään. Asuintalovarauksen muodostaminen ja purkaminen käsitellään tilinpäätöksessä yhtiötasolla ainoastaan yhtiön verotukseen vaikuttavana kirjauksena. Varautumisena kerätyistä vuokrista ei käytetä vuokranmäärityksessä nimitystä asuintalovaraus. Myöskään asuintalovarauksen muodostamista ja purkamista ei sisällytetä kohteiden vuokraan. Vuokranmääritys- ja jälkilaskelmissa ei esitetä asuintalovarausta millään tavalla.</t>
  </si>
  <si>
    <t>Varautumisena kerätyt varat ja niiden käyttö</t>
  </si>
  <si>
    <t>Varautumisena kerätyt varat täytyy pitää erillään muista rahavaroista ja niitä ei saa pysyvästi käyttää muuhun tarkoitukseen. Varautumisena kerättyjen varojen määrä ja niiden vuosittainen käyttö pitää pystyä osoittamaan ja varautumista vastaava rahamäärä täytyy olla todettavissa yhteisön taseen rahoitusomaisuudessa. Kertyneitä varoja voi väliaikaisesti käyttää uusia ARA-vuokra-asuntoja rakennettaessa rakentamisen aikaiseen rahoitukseen. Asukkaiden vuokrista kertyneitä varoja ei kuitenkaan saa käyttää uudistuotannon tai hankinnan rahoitukseen pysyvästi. Varautumisesta lainatut varat on palautettava alkuperäiseen tarkoitukseen heti, kun korkotukilaina on nostettu ja omarahoitusosuus on katettu.</t>
  </si>
  <si>
    <t>Käyttö- ja luovutusrajoituksen alaisen kohteen vuokran määritystä koskee omakustannusperiaate. Omakustannusperiaatteen mukaan vuokraan voidaan sisällyttää kohteen hankinnasta aiheutuneet rahoituskulut ja hyvän kiinteistönpidon mukaiset hoitokulut. Jos yli- tai alijäämää kertyy, on se huomioitava asukkaiden tulevissa vuokrissa. Lisäksi vuokriin voi sisällyttää varautumista perusparannuksiin-, ylläpito- ja hoitokustannuksiin sekä omarahoitusosuudelle perittävää korkoa (omistajan kohteen rakennuttamiseen sijoittama pääoma). Varautumiset on perustuttava todellisiin erääntyviin kustannuksiin (PTS).  
Huom. Jos rakentamisen kustannukset ylittyvät eikä ARA ole hyväksynyt hankintamenon ylitystä lainoitusarvoon, kustannuksia ei saa miltään osin sisällyttää vuokraan eikä ylityksen osalta saa vuokrissa periä omistajan sijoitukselle oman pääoman korkoa.</t>
  </si>
  <si>
    <t xml:space="preserve">Jälleenvuokraus tarkoittaa sitä, että omistaja (esim. kunta) on  vuokrannut kohteen edelleen toiselle toimijalle (ensivuokralainen, esim. hoivapalveluyritys), joka vuokraa asunnot asukkaille (jälleenvuokralainen). Omakustannusvuokran määrittämiseen liittyvät säännökset koskevat sekä omistajan että ensivuokraajan asukkailta perimää vuokraa. Ensivuokralainen voi lisätä omistajan veloittamaan omakustannusvuokraan esim. kohtuulliset hallintokulut. Omistajan ja ensivuokraajan sopimuksessa on hyvä sopia, milloin omistaja ilmoittaa ensivuokraajalle perimänsä vuokran määrän, jotta ensivuokraajalle jää riittävästi aikaa määritellä asukkailta perimänsä vuokran. Asukkaiden vuokrat on käsiteltävä asukkaiden kokouksissa ennen niiden hyväksymistä ja vuokrankorotusilmoitukset on lähetettävä asukkaille 2 kk ennen kuin uusi vuokra astuu voimaan. </t>
  </si>
  <si>
    <t xml:space="preserve">Vuokrat määritellään 100 %:n käyttöasteelle. Vuokrien määrittäminen aloitetaan kohdekohtaisten tai vuokranmääritysyksikkökohtaisten kulujen määrittämisestä (ks. tarkempi ohje vuokranmääritysyksiköstä). Kohdekohtaiset laskelmat yhdistetään tasausryhmän vuokranmäärityslaskelmaksi, jos yhteisöllä on käytössä tasausryhmäkohtainen tasaus. Tasausryhmän vuokranmäärityslaskelmat yhdistetään edelleen koko yhteisön vuokranmäärityslaskelmaksi. Laskelmaan merkitään arviot tulevan vuoden kuluista. Hoitomenot perustuvat edellisen valmistuneen vuoden ja kuluvan vuoden toteutumatietoihin sekä tiedossa oleviin kustannusten muutoksiin. Rahoitusmenot perustuvat pankin ja Valtiokonttorin ilmoituksiin tulevan vuoden lainojen lyhennyksistä ja koroista. </t>
  </si>
  <si>
    <t xml:space="preserve">Kumulatiivisesti kertyneellä yli-/alijäämällä tarkoitetaan yhteisön perustamisesta lähtien kertynyttä rahoitusjäämää. </t>
  </si>
  <si>
    <t xml:space="preserve">Jälkilaskelmassa esitetään taseen rahoitusasemassa edellisen tilikauden rahoitusyli- ja alijäämä. Vuoden 2016 ylijäämät voi poikkeuksellisesti siirtää suoraan varautumisiin kertyneisiin varoihin. Jos yhteisölle on kertynyt alijäämää, on se esitettävä hoito- tai rahoituskuluihin kertyneeksi. </t>
  </si>
  <si>
    <t>Tukiluokat</t>
  </si>
  <si>
    <t xml:space="preserve">Erityisryhmien investointiavustuskohteiden tukiluokat on esitetty ARAn verkkosivuilla www.ara.fi &gt; Lainat ja avustukset &gt; Erityisryhmien investointiavustus  hakuohjeessa nimeltään "Avustus erityisryhmien asunto-olojen parantamiseksi". ARAn avustuspäätöksessä esitetään, mihin tukiluokkaan asunnot kuuluvat. </t>
  </si>
  <si>
    <t>Seuraavina vuosina vuokrissa huomioitava yli-/alijäämä (+/-)</t>
  </si>
  <si>
    <t>Muita korko- ja rahoitustuottoja voivat olla esim. perimisestä saadut viivästyskorkotuotot ja luovutusvoitot rahoitusarvopapereista.</t>
  </si>
  <si>
    <t>Luovutusvoitot- ja tappiot rahoitusarvopapereista</t>
  </si>
  <si>
    <t xml:space="preserve">Esitetään korko- ja muissa rahoitustuotoissa ja muissa korko- ja rahoituskuluissa. </t>
  </si>
  <si>
    <t>Sijoitukset</t>
  </si>
  <si>
    <t xml:space="preserve">Sijoitukset sisältyvät aktivoituihin kuluihin (pysyvien vastaavien muutokseen kahden tilikauden välillä), joten niitä ei esitetä erikseen. </t>
  </si>
  <si>
    <t>Taseeseen aktivoidut, muu (vuokraus)toiminta</t>
  </si>
  <si>
    <t xml:space="preserve">Käyttö- ja luovutusrajoitusten alaiset kohteet ja milloin ne vapautuvat esim. vuokranmäärityksen rajoituksista, voi tarkastaa ARAn verkkosivujen verkkoasioinnista (www.ara.fi &gt;  Verkkoasiointi &gt; ARAn verkkoasiointi). Lyhyt taulukko eri rajoituksista ("Valtion tukemien lainojen käyttö- ja luovutusrajoitukset") on esitetty ARAn verkkosivuilla www.ara.fi &gt; ARA-asuntokanta &gt; Käyttö- ja luovutusrajoitukset . </t>
  </si>
  <si>
    <t xml:space="preserve">Omakustannusperiaatteen alainen vuokra, joka peritään asukkailta. Tämä koskee kohdekohtaista vuokranmäärityslaskelmaa. Vuokraan ei sisällytetä uudiskohteiden investointien kustannuksia.  Tasausryhmän ja yhteisön omakustannusvuokra on keskimääräinen vuokra. </t>
  </si>
  <si>
    <t xml:space="preserve">Omakustannusvuokrauksen ja vapaan toiminnan jäämä tilikaudelta. </t>
  </si>
  <si>
    <t>Kohteen/vuokranmääritysyksikön nimi / tunniste:</t>
  </si>
  <si>
    <t xml:space="preserve">Kohteet suositellaan pidettäväksi omina vuokranmääritysyksikköinään (kohteina). Kuhunkin vuokranmääritysyksikköön laaditaan yksi vuokranmäärityslaskelma ja yksi jälkilaskelma. Jos yhteisö kuitenkin haluaa tasata samaa tukiluokkaa olevien asuntojen vuokrat, on se mahdollista. Lisätietoja tukiluokista saa ARAn verkkosivuilta https://www.ara.fi &gt; Lainat_ja_avustukset &gt; Erityisryhmien_investointiavustus. </t>
  </si>
  <si>
    <t xml:space="preserve">Yhteishallintolain mukaan (649/1990) asukkaiden kokous on kutsuttava koolle vähintään kerran kalenterivuodessa käsittelemään yhteishallintolaissa tarkoitettuja asioita (vähimmäisvaatimus). Asukkaiden kokouksen kutsuu koolle asukastoimikunta tai, jos sitä ei ole, omistaja. </t>
  </si>
  <si>
    <t>ARAn lainapäätöksessä kohteen hankinta-arvoon hyväksytylle omarahoitusosuudelle saa laskea vuokriin sisällytettäväksi vuotuisen koron. Omarahoitus_x0002_osuuden korko on aravalainoitetuissa kohteissa sekä 30.6.2018 tai sitä ennen hyväksytyissä korkotukilainoitetuissa kohteissa enintään 4 prosenttia. 1.7.2018 tai sen jälkeen hyväksytyissä korkotukilainoitetuissa kohteissa omarahoitusosuuden korko on enintään 6 prosenttia. Omarahoitusosuus voi olla osakkeen omistajan yhtiölle antamaa osakepääomaa tai rahastosuoritus. Omarahoitusosuus voidaan kattaa myös omistajan tai muun tahon antamalla lainalla taikka yhtiön ottamalla pankkilainalla. Jos omarahoitusosuus katetaan omistajan tai muun tahon antamalla lainalla, lainasta saa maksaa enintään korkotuki- tai arava-asetuksessa säädetyn enimmäismäärän mukaista vuotuista korkoa. Jos laina on sovittu lyhennettäväksi, lainan vuotuinen korko ja lyhennys yhteensä, laskettuna kohteen vahvistetusta omarahoitusosuudesta, ei saa ylittää asetuksessa säädetyn koron enimmäismäärää 4 %:a.</t>
  </si>
  <si>
    <t>Ensivuokralainen</t>
  </si>
  <si>
    <t xml:space="preserve">Ensivuokralainen voi olla esim. hoivapalveluyritys, jonka kanssa omistaja (esim. kunta) on tehnyt sopimuksen tilojen vuokraamisesta. Ensivuokralainen vuokraa asunnot edelleen asukkaille. </t>
  </si>
  <si>
    <t>Jälleenvuokralainen</t>
  </si>
  <si>
    <t xml:space="preserve">Jälleenvuokralainen on asukas. </t>
  </si>
  <si>
    <t xml:space="preserve">Hoito- ja (rahoitus)vuokra </t>
  </si>
  <si>
    <r>
      <t xml:space="preserve">Muut yhteisön rahoitukseen vaikuttavat tapahtumat </t>
    </r>
    <r>
      <rPr>
        <b/>
        <sz val="11"/>
        <rFont val="Verdana"/>
        <family val="2"/>
      </rPr>
      <t>(omakustannusperiaatteen alainen toiminta)</t>
    </r>
  </si>
  <si>
    <t>Ruutujen kiinnittäminen (otsikot siirtyvät taulukkoa vieritettäessä)</t>
  </si>
  <si>
    <t xml:space="preserve">Vuokratalon hallintoon kohdistuvat kulut, jotka perustuvat yritysten kanssa laadittuihin sopimuksiin tai laskutuksiin. Arvoltaan merkittävimmät ostettavat palvelut on kilpailutettava korkotukilain 13 b §:n / aravarajoituslain 7 b §:n mukaisesti. Hallinnon kuluista ei pääsääntöisesti suoriteta ennakonpidätystä. Hallintokuluja ovat mm. mm. asukkaiden valinnasta- ja taloushallinnosta aiheutuneet kulut, ulkopuolisen isännöintitoimiston veloitukset, tilintarkastuskulut, lakimieskulut, hallinnon asiantuntija- ym. kulut, hallinnon toimitilojen vuokrat ja vastikkeet, autoista aiheutuvat kulut, leasing-maksut, edustus-, kokous-, markkinointi-, viestintä- ja matkakulut, ict-kulut, kehitystoiminta, pankki- ja postituskulut, jäsenmaksukulut, ammattikirjallisuus- ja lehtikulut.  </t>
  </si>
  <si>
    <t xml:space="preserve">Tarvittaessa ruudut voi kiinnittää siten, että taulukkoa alaspäin ja sivusuunnassa vieritettäessä yhteisön tai kohteen sekä tilien nimet siirtyvät mukana. Ruutujen kiinnittämisen voi tehdä seuraavasti esim. ruudussa B4: Näytä &gt; Kiinnitä ruudut. Kun ruudut halutaan vapauttaa, vapautus tehdään myös ruudussa B4: Näytä &gt; Kiinnitä ruudut &gt; Vapauta ruudut.  </t>
  </si>
  <si>
    <t>Osinko tai oman pääoman palautus (-)</t>
  </si>
  <si>
    <t xml:space="preserve">S-posti: valvonta (at) ara.fi, puh.vaihde 029 525 0800. Laskelmaa koskevat huomautukset / muutosehdotukset voi lähettää em. sähköpostiosoitteeseen. </t>
  </si>
  <si>
    <t>Laskelmassa esitetään erikseen omakustannusperiaatteen alaisen toiminnan huoneistoala ja vapaan vuokranmäärityksen alainen huoneistoala. Huoneistoalat saa ARAn päätöksestä.</t>
  </si>
  <si>
    <t>Katso ohjeen kohta "Tuoton tuloutuksena omistajalle maksettava suoritus"</t>
  </si>
  <si>
    <t>Osinko tai oman pääoman palautus</t>
  </si>
  <si>
    <t>ARA-asuntokannan (vapautuneiden/rajoitusten alaisten) kiinteistöjen/osakkeiden myyntituotot tilikauden aikana (+)</t>
  </si>
  <si>
    <t xml:space="preserve">Hoitokuluissa otetaan huomioon hyvän kiinteistönpidon kannalta tarpeelliset ja kohtuulliset arvioon perustuvat kiinteistön vuotuiset menot. Ostettavat palvelut on kilpailutettava muutaman vuoden välein. Myös konsernin sisältä ostettavat palvelut on kilpailutettava muutaman vuoden välein. Itse tuotettujen palvelujen kustannusten on oltava kohtuullisia. Kulut esitetään pääsääntöisesti laskelmassa + merkkisenä. </t>
  </si>
  <si>
    <t xml:space="preserve">Yhteisöt voivat halutessaan periä yhtä vuokraa sekä hoito- että rahoituskuluihin. Varautumisiin kerättävät varat suositellaan kuitenkin esitettävän erikseen sekä kirjanpidossa että asukkaiden laskutuksissa. Jos varautuminen sisältyy samaan vuokraan hoito- ja rahoitusmenojen kanssa, on varautumisen vuokran osuus eriytettävä laskelmissa.  ARA suosittelee, että vuokrat määritellään erikseen hoito- ja rahoitusvuokraan sekä varautumisiin (koskee myös asukkaiden laskutusta). Näin vuokranmääritys- ja jälkilaskelmien laatiminen helpottuu. </t>
  </si>
  <si>
    <t>Kohdekohtainen vuokranmääritys</t>
  </si>
  <si>
    <t>Yhteishallintolain mukaan asukkaille on esitettävä vuosittain vuokranmääritysyksiköittäin laaditut vuokranmäärityslaskelmat. Jos vuokranmääritysyksikköjä ei ole, vuokrat määritellään pääsääntöisesti kohdekohtaisesti.</t>
  </si>
  <si>
    <t>Yhteisön/kohteen muusta toiminnasta saatava rahoitus omakustannustoiminnan investointeihin (+)</t>
  </si>
  <si>
    <t>Yhteisön/kohteen muu toiminta ja vapaarahoitteinen vuokraustoiminta voivat tukea omakustannusvuokraustoimintaa muun muassa rahoittamalla omakustannusvuokraustoiminnan investointeja. Tukea saava investointi merkitään omakustannusvuokraustoiminnan aktivoiduksi kuluksi. Investointiin saatava rahoitus merkitään omakustannusvuokraustoiminnan investointeihin omalle rivilleen Yhteisön/kohteen muusta toiminnasta saatava rahoitus omakustannustoiminnan investointeihin (+).
Muun toiminnan ja vapaarahoitteisen vuokraustoiminnan myöntämä rahoitus merkitään näiden toimintojen laskelmiin kohtaan Muut rahoitusta kerryttävät ja vähentävät tapahtumat (+/-). Näin vuokranmäärityslaskelmalle jää näkyviin muun toiminnan omakustannusvuokraustoiminnalle myöntämä rahoitus.</t>
  </si>
  <si>
    <t xml:space="preserve">Tilikauden rahoitusmenojen kattamiseksi kerättävät vuokratuotot. Rahoituskulujen määrityksen lähtökohtana on tuettavien asuntojen ja muiden tuettavien tilojen (esimerkiksi palvelutilojen) kohteen hankinta-arvo, joka on vahvistettu ARAn hyväksymien rakennus- ja tonttikustannusten perusteella. Hankinta-arvo käy ilmi kohteen kustannusten tarkistus_x0002_päätöksestä. </t>
  </si>
  <si>
    <t>Laskelmassa esitetään pääsääntöisesti ulkoisella rahoituksella katetut kulut kuten uusiin rakennettaviin kohteisiin kohdistuvat kulut ja uusien kohteiden rakentamiseen nostetut lainat. Investoinneilla ei ole vaikutusta asukkaiden vuokriin. 
Yhteisön/kohteen muu toiminta ja vapaarahoitteinen vuokraustoiminta voivat tukea omakustannusvuokraustoimintaa muun muassa rahoittamalla omakustannusvuokraustoiminnan investointeja. Katso lisätietoja kohdasta Yhteisön/kohteen muusta toiminnasta saatava rahoitus omakustannustoiminnan investointeihin (+).</t>
  </si>
  <si>
    <r>
      <t xml:space="preserve">Tasausryhmä voi olla useista eri kohteista tai vuokranmääritysyksiköistä muodostettu ryhmä. Tasausryhmä voi olla myös koko yhteisö, jos yhteisö tasaa kaikkien yhteisöön kuuluvien kohteiden kesken. Kunkin kohteen tai vuokranmääritysyksikön </t>
    </r>
    <r>
      <rPr>
        <b/>
        <sz val="11"/>
        <rFont val="Verdana"/>
        <family val="2"/>
      </rPr>
      <t>vuokranmäärityslaskelmassa</t>
    </r>
    <r>
      <rPr>
        <sz val="11"/>
        <rFont val="Verdana"/>
        <family val="2"/>
      </rPr>
      <t xml:space="preserve"> esitetään  arvioitu vuokran tasaus -summa eli miten paljon kohde maksaa muiden kohteiden kuluja tai vastaavasti saa hyvitystä muilta kohteilta. Vuokran tasaus -summa saadaan kaikkien tasausryhmään kuuluvien kohteiden yhteenlasketuista kuluista käyttäen laskentaperusteena yhtiön ja asukkaiden päätöksen mukaisia tasauksen perusteita (esim. käyttöarvo tai pinta-ala). </t>
    </r>
    <r>
      <rPr>
        <b/>
        <sz val="11"/>
        <rFont val="Verdana"/>
        <family val="2"/>
      </rPr>
      <t>Jälkilaskelmassa</t>
    </r>
    <r>
      <rPr>
        <sz val="11"/>
        <rFont val="Verdana"/>
        <family val="2"/>
      </rPr>
      <t xml:space="preserve"> kunkin kohteen vuokran tasaus -summa lasketaan tasausryhmän toteutuneiden kulujen perusteella.  </t>
    </r>
  </si>
  <si>
    <t>Tasaus ilmoitetaan kohde/vuokranmääritysyksikkö-kohtaisissa laskelmissa, jos yhteisö on ottanut käyttöönsä vuokrien tasaamisen. Vuokran tasaus -summa kertoo, miten paljon kohde maksaa muiden kohteiden kuluja (+ merkkinen) tai miten paljon kohde saa hyvitystä muilta kohteilta (-merkkinen). Vuokra-asuntojen vuokrat voi tasata riippumatta siitä, onko asunnot rahoitettu aravalainoilla, korkotukilainoilla 1.1.2002 – 30.6.2018 välisenä aikana tai uusilla korkotukilainoilla 1.7.2018 alkaen. 
Huom. Ks. vuokranmääritysohjeesta vuokrien tasauskiellot.</t>
  </si>
  <si>
    <t xml:space="preserve">Vuokranmääritysyksikkö voi olla useista esim. toisiaan lähellä sijaitsevista ja samoihin aikoihin rakennetuista kohteista muodostettu yksikkö. Yhteisö voi päättää, perustaako vuokranmääritysyksikön vai määritteleekö vuokrat kohteittain. Vuokranmääritysyksikölle tehdään yksi vuokranmäärityslaskelma ja jälkilaskelma. Vuokranmääritysyksikköä perustettaessa on hyvä huomioida, milloin kunkin kohteen vuokranmääritysrajoitukset päättyvät (ks. käyttö- ja luovutusrajoitukset). Jos kohde jää rajoituksista vapauduttuaan vuokranmääritysyksikköön, on sen oltava ylijäämäinen ja ylijäämän toteamiseksi on kyseiseen kohteeseen laadittava erillinen jälkilaskelma. </t>
  </si>
  <si>
    <t xml:space="preserve">Käytännössä ARA-säännökset edellyttävät kohdekohtaista kustannuspaikkakirjanpitoa. Myös taseen luvut kuten esim. lainojen lyhennykset ja aktivoidut kulut on hyvä esittää kohdekohtaisesti myös kirjanpidossa. </t>
  </si>
  <si>
    <t xml:space="preserve">Tilikauden muut kiinteistön tuotot, joita ei voi sisällyttää mihinkään edellä olevaan kohtaan. </t>
  </si>
  <si>
    <t xml:space="preserve">ARA pyytää vuosittain yleishyödyllisiä yhteisöjä raportoimaan yhteisöjen vuositiedot. Vuositiedoilla tarkoitetaan yhteisön toimintaa ja taloutta koskevia tietoja kuten tilinpäätöstietoja sekä muita tarvittavia lisätietoja. Yleisen valvontatehtävän lisäksi yhteisön ilmoittamien vuositietojen perusteella ARA arvioi myös yhteisön lainansaantikelpoisuutta, jos yhteisö hakee uusia valtion tukemia lainoja tai avustuksia ARAlta. Vuosittain pyydettäviä tietoja ovat esim. tuloslaskelma, tase, julkinen tilinpäätös, toimintakertomus, tase-erittelyt, tuloslaskelmaerittelyt, liitetietoerittelyt, tilintarkastuspöytäkirjat ja muistiot, sijoitussuunnitelma, jälkilaskelmien osoittamat jäämät. Vuositiedoissa annettujen tietojen vastattava jälkilaskelmassa esitettyjä. </t>
  </si>
  <si>
    <t xml:space="preserve">Tilikaudella maksettavaksi tulevat verot ja veronpalautukset. Omakustannusperiaatetta noudatettaessa yleensä ei synny verotettavaa tuloa. Verotettavaa tuloa voi muodostua tuleviin perusparannuksiin-, ylläpito- ja hoitokustannuksiin sekä muihin lain mukaisiin velvoitteisiin varautumisesta. Jos yhteisölle syntyy verotettavaa tuloa edellä mainituista syistä, yhteisö voi tilinpäätöksessä tehdä vastaavan suuruisen asuintalovarauksen asuintalovarauksesta annetun lain (846/1986) enimmäismäärää koskevien säännösten puitteissa. Lisäksi verotettavaa tuloa voi syntyä, jos yhteisön vuosittaiset kiinteistön hankintamenon ja perusparannuksen rahoittamiseksi otettujen lainojen lyhennykset ovat suuremmat kuin pysyvien vastaavien rakennuksista, koneista ja laitteista tehtävät verotuksessa hyväksyttävät enimmäispoistot. </t>
  </si>
  <si>
    <t>Muut rahoitukseen vaikuttavat tapahtumat</t>
  </si>
  <si>
    <t>Muut taseen rahoitustapahtumat, jotka eivät vaikuta omakustannusvuokraustoiminnan tai muun toiminnan yli- tai alijäämiin, esim. vuokravakuudet. Erittele tässä kohdassa esitetyt tapahtumat lisätietoja -kohdassa.</t>
  </si>
  <si>
    <t xml:space="preserve">Asukkailta perittävällä omakustannusvuokralla ei saa kattaa kuluja, jotka aiheutuvat asukkaille tarjottavista hoiva-, hoito-, ateria- yms. palveluista, vaan niiden kustannukset on katettava erillisillä palvelumaksuilla, jotka esitetään laskelmassa muun toiminnan tuottoina. Myös palvelutoimintaan liittyvät kulut on eriytettävä omakustannusvuokrauksen kuluista. Palvelutoiminnasta on pidettävä erillistä kirjanpitoa. </t>
  </si>
  <si>
    <t>Hallinto- ja henkilöstökulujen kohdistamisperiaatteet</t>
  </si>
  <si>
    <t xml:space="preserve">Henkilöstön palkkakulujen kohdistamisen pitää perustua työajanseurantaan, jolla varmistetaan henkilökunnan tosiallisesti omakustannusperusteisen toiminnan hallintotarpeisiin käyttämä työaika. Jos työajanseuranta ei joissakin poikkeustilanteissa ole mahdollista, kulujen kohdistamisen täytyy perustua perusteltuun arvioon kunkin työntekijän työajan käytöstä. Ensisijaisesti hallintokulut ja laskut on kirjanpidossa kohdistettava sille kohteelle, jota ne koskevat. Aina tämä ei ole mahdollista, eli kyseessä on ns. yleishallintokulu (toimitilavuokrat, tietojärjestelmät, koulutukset, työmatkat, mainos- ja markkinointikulut, asiantuntijapalvelut jne.). Tällöin ARA suosittelee tekemään arvion siitä, mikä osa yleishallintokulusta palvelee kutakin yhteisön toimintaa (omakustannusperusteinen toiminta, muu vuokraustoiminta ja muu toiminta). Omakustannusperusteisen toiminnan sisällä yleishallintokulut jaetaan samassa suhteessa kuin henkilöstökulut. </t>
  </si>
  <si>
    <t>(esim. liiketilat ja muut vapaarahoitteiset tilat, ei ARA-rahoitteiset tilat ja kohteet, rajoituksista vapautuneet kohteet)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</si>
</sst>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quot; &quot;\ * #,##0.00_-;_-&quot; &quot;\ * \-#,##0.00;_-&quot; &quot;* #0_-;_-@_-"/>
  </numFmts>
  <fonts count="34" x14ac:knownFonts="1">
    <font>
      <sz val="11"/>
      <color theme="1"/>
      <name val="Verdana"/>
      <family val="2"/>
      <scheme val="minor"/>
    </font>
    <font>
      <sz val="11"/>
      <color theme="1"/>
      <name val="Verdana"/>
      <family val="2"/>
    </font>
    <font>
      <sz val="11"/>
      <color theme="1"/>
      <name val="Verdana"/>
      <family val="2"/>
    </font>
    <font>
      <sz val="11"/>
      <color theme="1"/>
      <name val="Verdana"/>
      <family val="2"/>
    </font>
    <font>
      <sz val="11"/>
      <color theme="1"/>
      <name val="Arial"/>
      <family val="2"/>
    </font>
    <font>
      <sz val="10"/>
      <name val="Arial"/>
      <family val="2"/>
    </font>
    <font>
      <u/>
      <sz val="11"/>
      <color theme="10"/>
      <name val="Verdana"/>
      <family val="2"/>
      <scheme val="minor"/>
    </font>
    <font>
      <u/>
      <sz val="11"/>
      <name val="Verdana"/>
      <family val="2"/>
    </font>
    <font>
      <sz val="11"/>
      <name val="Verdana"/>
      <family val="2"/>
    </font>
    <font>
      <b/>
      <sz val="11"/>
      <name val="Verdana"/>
      <family val="2"/>
    </font>
    <font>
      <b/>
      <sz val="11"/>
      <color rgb="FF000000"/>
      <name val="Verdana"/>
      <family val="2"/>
    </font>
    <font>
      <sz val="11"/>
      <color rgb="FF000000"/>
      <name val="Verdana"/>
      <family val="2"/>
    </font>
    <font>
      <b/>
      <sz val="11"/>
      <color theme="1"/>
      <name val="Verdana"/>
      <family val="2"/>
    </font>
    <font>
      <b/>
      <sz val="11"/>
      <color rgb="FF0070C0"/>
      <name val="Verdana"/>
      <family val="2"/>
    </font>
    <font>
      <b/>
      <sz val="18"/>
      <color rgb="FF59771E"/>
      <name val="Verdana"/>
      <family val="2"/>
    </font>
    <font>
      <b/>
      <sz val="16"/>
      <color theme="1"/>
      <name val="Verdana"/>
      <family val="2"/>
    </font>
    <font>
      <sz val="16"/>
      <color theme="1"/>
      <name val="Verdana"/>
      <family val="2"/>
    </font>
    <font>
      <b/>
      <sz val="16"/>
      <name val="Verdana"/>
      <family val="2"/>
    </font>
    <font>
      <b/>
      <sz val="12"/>
      <color theme="1"/>
      <name val="Verdana"/>
      <family val="2"/>
    </font>
    <font>
      <b/>
      <sz val="18"/>
      <color theme="1"/>
      <name val="Verdana"/>
      <family val="2"/>
    </font>
    <font>
      <b/>
      <sz val="14"/>
      <name val="Verdana"/>
      <family val="2"/>
    </font>
    <font>
      <b/>
      <vertAlign val="superscript"/>
      <sz val="11"/>
      <color theme="1"/>
      <name val="Verdana"/>
      <family val="2"/>
    </font>
    <font>
      <b/>
      <vertAlign val="superscript"/>
      <sz val="11"/>
      <name val="Verdana"/>
      <family val="2"/>
    </font>
    <font>
      <b/>
      <sz val="26"/>
      <color theme="4" tint="-0.249977111117893"/>
      <name val="Verdana"/>
      <family val="2"/>
    </font>
    <font>
      <b/>
      <sz val="20"/>
      <color theme="7"/>
      <name val="Verdana"/>
      <family val="2"/>
    </font>
    <font>
      <vertAlign val="superscript"/>
      <sz val="11"/>
      <color rgb="FF000000"/>
      <name val="Verdana"/>
      <family val="2"/>
    </font>
    <font>
      <b/>
      <sz val="12"/>
      <color theme="7"/>
      <name val="Verdana"/>
      <family val="2"/>
    </font>
    <font>
      <sz val="10"/>
      <name val="Verdana"/>
      <family val="2"/>
    </font>
    <font>
      <b/>
      <sz val="11"/>
      <color theme="1"/>
      <name val="Verdana"/>
      <family val="2"/>
      <scheme val="minor"/>
    </font>
    <font>
      <b/>
      <sz val="16"/>
      <color theme="4" tint="-0.499984740745262"/>
      <name val="Verdana"/>
      <family val="2"/>
    </font>
    <font>
      <b/>
      <sz val="20"/>
      <color theme="6" tint="-0.499984740745262"/>
      <name val="Verdana"/>
      <family val="2"/>
    </font>
    <font>
      <sz val="14"/>
      <name val="Verdana"/>
      <family val="2"/>
    </font>
    <font>
      <sz val="11"/>
      <name val="Verdana"/>
      <family val="2"/>
      <scheme val="minor"/>
    </font>
    <font>
      <sz val="16"/>
      <name val="Verdana"/>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rgb="FFE5EFCD"/>
        <bgColor indexed="64"/>
      </patternFill>
    </fill>
    <fill>
      <patternFill patternType="solid">
        <fgColor rgb="FF94C43A"/>
        <bgColor indexed="64"/>
      </patternFill>
    </fill>
    <fill>
      <patternFill patternType="solid">
        <fgColor rgb="FF92D050"/>
        <bgColor indexed="64"/>
      </patternFill>
    </fill>
    <fill>
      <patternFill patternType="solid">
        <fgColor theme="6" tint="0.79998168889431442"/>
        <bgColor indexed="65"/>
      </patternFill>
    </fill>
    <fill>
      <patternFill patternType="solid">
        <fgColor rgb="FFF1F1F1"/>
        <bgColor indexed="64"/>
      </patternFill>
    </fill>
    <fill>
      <patternFill patternType="solid">
        <fgColor theme="4" tint="0.79998168889431442"/>
        <bgColor indexed="64"/>
      </patternFill>
    </fill>
    <fill>
      <patternFill patternType="solid">
        <fgColor theme="4" tint="0.39997558519241921"/>
        <bgColor indexed="64"/>
      </patternFill>
    </fill>
  </fills>
  <borders count="57">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top style="hair">
        <color auto="1"/>
      </top>
      <bottom style="hair">
        <color auto="1"/>
      </bottom>
      <diagonal/>
    </border>
    <border>
      <left/>
      <right/>
      <top style="hair">
        <color auto="1"/>
      </top>
      <bottom style="double">
        <color auto="1"/>
      </bottom>
      <diagonal/>
    </border>
    <border>
      <left/>
      <right/>
      <top/>
      <bottom style="hair">
        <color auto="1"/>
      </bottom>
      <diagonal/>
    </border>
    <border>
      <left/>
      <right style="thin">
        <color indexed="64"/>
      </right>
      <top style="hair">
        <color indexed="64"/>
      </top>
      <bottom style="hair">
        <color indexed="64"/>
      </bottom>
      <diagonal/>
    </border>
    <border>
      <left/>
      <right style="thin">
        <color indexed="64"/>
      </right>
      <top/>
      <bottom style="double">
        <color indexed="64"/>
      </bottom>
      <diagonal/>
    </border>
    <border>
      <left/>
      <right style="thin">
        <color indexed="64"/>
      </right>
      <top/>
      <bottom style="thin">
        <color indexed="64"/>
      </bottom>
      <diagonal/>
    </border>
    <border>
      <left/>
      <right style="thin">
        <color indexed="64"/>
      </right>
      <top style="hair">
        <color auto="1"/>
      </top>
      <bottom style="thin">
        <color indexed="64"/>
      </bottom>
      <diagonal/>
    </border>
    <border>
      <left/>
      <right style="thin">
        <color indexed="64"/>
      </right>
      <top style="thin">
        <color indexed="64"/>
      </top>
      <bottom style="double">
        <color indexed="64"/>
      </bottom>
      <diagonal/>
    </border>
    <border>
      <left/>
      <right/>
      <top style="hair">
        <color auto="1"/>
      </top>
      <bottom/>
      <diagonal/>
    </border>
    <border>
      <left/>
      <right/>
      <top style="hair">
        <color auto="1"/>
      </top>
      <bottom style="thin">
        <color indexed="64"/>
      </bottom>
      <diagonal/>
    </border>
    <border>
      <left/>
      <right/>
      <top/>
      <bottom style="thick">
        <color theme="4"/>
      </bottom>
      <diagonal/>
    </border>
    <border>
      <left/>
      <right style="medium">
        <color theme="7"/>
      </right>
      <top/>
      <bottom/>
      <diagonal/>
    </border>
    <border>
      <left style="medium">
        <color theme="7"/>
      </left>
      <right/>
      <top/>
      <bottom/>
      <diagonal/>
    </border>
    <border>
      <left/>
      <right style="medium">
        <color theme="7"/>
      </right>
      <top/>
      <bottom style="medium">
        <color theme="7"/>
      </bottom>
      <diagonal/>
    </border>
    <border>
      <left style="medium">
        <color theme="7"/>
      </left>
      <right/>
      <top style="medium">
        <color theme="7"/>
      </top>
      <bottom style="thick">
        <color theme="4" tint="-0.24994659260841701"/>
      </bottom>
      <diagonal/>
    </border>
    <border>
      <left style="medium">
        <color theme="7"/>
      </left>
      <right style="thin">
        <color theme="1" tint="0.89996032593768116"/>
      </right>
      <top style="thin">
        <color theme="1" tint="0.89996032593768116"/>
      </top>
      <bottom style="thin">
        <color theme="1" tint="0.89996032593768116"/>
      </bottom>
      <diagonal/>
    </border>
    <border>
      <left style="medium">
        <color theme="7"/>
      </left>
      <right style="medium">
        <color theme="4" tint="0.79998168889431442"/>
      </right>
      <top style="medium">
        <color theme="4" tint="0.79998168889431442"/>
      </top>
      <bottom style="medium">
        <color theme="4" tint="0.79998168889431442"/>
      </bottom>
      <diagonal/>
    </border>
    <border>
      <left style="medium">
        <color theme="7"/>
      </left>
      <right style="medium">
        <color theme="1" tint="0.89996032593768116"/>
      </right>
      <top style="medium">
        <color theme="1" tint="0.89996032593768116"/>
      </top>
      <bottom style="medium">
        <color theme="7"/>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theme="7"/>
      </right>
      <top style="medium">
        <color theme="7"/>
      </top>
      <bottom style="thick">
        <color rgb="FF597623"/>
      </bottom>
      <diagonal/>
    </border>
    <border>
      <left/>
      <right style="thin">
        <color theme="1" tint="0.89996032593768116"/>
      </right>
      <top style="thin">
        <color theme="1" tint="0.89996032593768116"/>
      </top>
      <bottom style="thin">
        <color theme="1" tint="0.89996032593768116"/>
      </bottom>
      <diagonal/>
    </border>
    <border>
      <left/>
      <right style="medium">
        <color theme="4" tint="0.79998168889431442"/>
      </right>
      <top style="medium">
        <color theme="4" tint="0.79998168889431442"/>
      </top>
      <bottom style="medium">
        <color theme="4" tint="0.79998168889431442"/>
      </bottom>
      <diagonal/>
    </border>
    <border>
      <left/>
      <right style="medium">
        <color theme="1" tint="0.89996032593768116"/>
      </right>
      <top style="medium">
        <color theme="1" tint="0.89996032593768116"/>
      </top>
      <bottom style="medium">
        <color theme="7"/>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theme="7"/>
      </top>
      <bottom style="thick">
        <color theme="4" tint="-0.24994659260841701"/>
      </bottom>
      <diagonal/>
    </border>
    <border>
      <left style="medium">
        <color indexed="64"/>
      </left>
      <right/>
      <top style="medium">
        <color indexed="64"/>
      </top>
      <bottom style="thick">
        <color rgb="FF597623"/>
      </bottom>
      <diagonal/>
    </border>
    <border>
      <left/>
      <right style="medium">
        <color indexed="64"/>
      </right>
      <top style="medium">
        <color indexed="64"/>
      </top>
      <bottom style="thick">
        <color rgb="FF597623"/>
      </bottom>
      <diagonal/>
    </border>
    <border>
      <left style="medium">
        <color indexed="64"/>
      </left>
      <right/>
      <top/>
      <bottom/>
      <diagonal/>
    </border>
    <border>
      <left/>
      <right style="medium">
        <color indexed="64"/>
      </right>
      <top/>
      <bottom/>
      <diagonal/>
    </border>
    <border>
      <left style="medium">
        <color indexed="64"/>
      </left>
      <right style="thin">
        <color theme="1" tint="0.89996032593768116"/>
      </right>
      <top style="thin">
        <color theme="1" tint="0.89996032593768116"/>
      </top>
      <bottom style="thin">
        <color theme="1" tint="0.89996032593768116"/>
      </bottom>
      <diagonal/>
    </border>
    <border>
      <left style="medium">
        <color indexed="64"/>
      </left>
      <right style="medium">
        <color theme="4" tint="0.79998168889431442"/>
      </right>
      <top style="medium">
        <color theme="4" tint="0.79998168889431442"/>
      </top>
      <bottom style="medium">
        <color theme="4" tint="0.79998168889431442"/>
      </bottom>
      <diagonal/>
    </border>
    <border>
      <left style="medium">
        <color indexed="64"/>
      </left>
      <right style="medium">
        <color theme="1" tint="0.89996032593768116"/>
      </right>
      <top style="medium">
        <color theme="1" tint="0.89996032593768116"/>
      </top>
      <bottom style="medium">
        <color indexed="64"/>
      </bottom>
      <diagonal/>
    </border>
    <border>
      <left/>
      <right style="medium">
        <color indexed="64"/>
      </right>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theme="7"/>
      </right>
      <top/>
      <bottom style="hair">
        <color indexed="64"/>
      </bottom>
      <diagonal/>
    </border>
    <border>
      <left style="medium">
        <color theme="7"/>
      </left>
      <right/>
      <top/>
      <bottom style="hair">
        <color indexed="64"/>
      </bottom>
      <diagonal/>
    </border>
    <border>
      <left/>
      <right style="thin">
        <color indexed="64"/>
      </right>
      <top style="double">
        <color indexed="64"/>
      </top>
      <bottom style="thin">
        <color indexed="64"/>
      </bottom>
      <diagonal/>
    </border>
    <border>
      <left/>
      <right style="thin">
        <color indexed="64"/>
      </right>
      <top style="double">
        <color auto="1"/>
      </top>
      <bottom style="hair">
        <color auto="1"/>
      </bottom>
      <diagonal/>
    </border>
    <border>
      <left/>
      <right style="thin">
        <color indexed="64"/>
      </right>
      <top style="thin">
        <color indexed="64"/>
      </top>
      <bottom/>
      <diagonal/>
    </border>
  </borders>
  <cellStyleXfs count="8">
    <xf numFmtId="0" fontId="0" fillId="0" borderId="0"/>
    <xf numFmtId="0" fontId="5" fillId="0" borderId="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6" fillId="0" borderId="0" applyNumberFormat="0" applyFill="0" applyBorder="0" applyAlignment="0" applyProtection="0"/>
    <xf numFmtId="0" fontId="4" fillId="8" borderId="0" applyNumberFormat="0" applyBorder="0" applyAlignment="0" applyProtection="0"/>
  </cellStyleXfs>
  <cellXfs count="272">
    <xf numFmtId="0" fontId="0" fillId="0" borderId="0" xfId="0"/>
    <xf numFmtId="0" fontId="11" fillId="3" borderId="0" xfId="0" applyFont="1" applyFill="1" applyAlignment="1" applyProtection="1">
      <alignment horizontal="left"/>
    </xf>
    <xf numFmtId="0" fontId="12" fillId="3" borderId="0" xfId="0" applyFont="1" applyFill="1" applyBorder="1" applyAlignment="1" applyProtection="1">
      <alignment horizontal="left"/>
    </xf>
    <xf numFmtId="2" fontId="11" fillId="3" borderId="0" xfId="0" applyNumberFormat="1" applyFont="1" applyFill="1" applyBorder="1" applyAlignment="1" applyProtection="1">
      <alignment horizontal="right"/>
    </xf>
    <xf numFmtId="0" fontId="8" fillId="3" borderId="0" xfId="0" applyFont="1" applyFill="1" applyAlignment="1" applyProtection="1">
      <alignment horizontal="left"/>
    </xf>
    <xf numFmtId="0" fontId="9" fillId="2" borderId="0" xfId="0" applyFont="1" applyFill="1" applyBorder="1" applyAlignment="1" applyProtection="1">
      <alignment horizontal="left"/>
    </xf>
    <xf numFmtId="0" fontId="8" fillId="2" borderId="0" xfId="0" applyFont="1" applyFill="1" applyBorder="1" applyAlignment="1" applyProtection="1">
      <alignment horizontal="center"/>
    </xf>
    <xf numFmtId="2" fontId="9" fillId="2" borderId="0" xfId="0" applyNumberFormat="1" applyFont="1" applyFill="1" applyBorder="1" applyAlignment="1" applyProtection="1">
      <alignment horizontal="right"/>
    </xf>
    <xf numFmtId="4" fontId="8" fillId="2" borderId="0" xfId="0" applyNumberFormat="1" applyFont="1" applyFill="1" applyBorder="1" applyAlignment="1" applyProtection="1">
      <alignment horizontal="right"/>
    </xf>
    <xf numFmtId="2" fontId="13" fillId="2" borderId="0" xfId="0" applyNumberFormat="1" applyFont="1" applyFill="1" applyBorder="1" applyAlignment="1" applyProtection="1">
      <alignment horizontal="right"/>
    </xf>
    <xf numFmtId="4" fontId="11" fillId="5" borderId="5" xfId="0" applyNumberFormat="1" applyFont="1" applyFill="1" applyBorder="1" applyAlignment="1" applyProtection="1">
      <alignment horizontal="right"/>
    </xf>
    <xf numFmtId="0" fontId="14" fillId="0" borderId="0" xfId="0" applyFont="1" applyFill="1" applyAlignment="1" applyProtection="1">
      <alignment horizontal="left" vertical="top"/>
    </xf>
    <xf numFmtId="0" fontId="9" fillId="0" borderId="0" xfId="6" applyFont="1" applyFill="1" applyAlignment="1" applyProtection="1">
      <alignment horizontal="left" vertical="top"/>
    </xf>
    <xf numFmtId="0" fontId="9" fillId="0" borderId="0" xfId="0" applyFont="1" applyAlignment="1" applyProtection="1">
      <alignment vertical="center" wrapText="1"/>
    </xf>
    <xf numFmtId="0" fontId="16" fillId="0" borderId="0" xfId="0" applyFont="1" applyBorder="1" applyAlignment="1" applyProtection="1"/>
    <xf numFmtId="0" fontId="7" fillId="3" borderId="0" xfId="0" applyFont="1" applyFill="1" applyAlignment="1" applyProtection="1">
      <alignment horizontal="left" vertical="top" wrapText="1"/>
    </xf>
    <xf numFmtId="0" fontId="15" fillId="2" borderId="0" xfId="0" applyFont="1" applyFill="1" applyAlignment="1" applyProtection="1">
      <alignment horizontal="left"/>
    </xf>
    <xf numFmtId="0" fontId="15" fillId="2" borderId="0" xfId="0" applyFont="1" applyFill="1" applyAlignment="1" applyProtection="1">
      <alignment horizontal="left" wrapText="1"/>
    </xf>
    <xf numFmtId="0" fontId="19" fillId="0" borderId="0" xfId="0" applyFont="1" applyAlignment="1">
      <alignment horizontal="left" vertical="top" wrapText="1"/>
    </xf>
    <xf numFmtId="49" fontId="12" fillId="0" borderId="0" xfId="7" applyNumberFormat="1" applyFont="1" applyFill="1" applyAlignment="1">
      <alignment horizontal="left" vertical="top" wrapText="1"/>
    </xf>
    <xf numFmtId="0" fontId="12" fillId="0" borderId="0" xfId="7" applyFont="1" applyFill="1" applyAlignment="1">
      <alignment vertical="top" wrapText="1"/>
    </xf>
    <xf numFmtId="0" fontId="12" fillId="0" borderId="0" xfId="7" applyFont="1" applyFill="1" applyAlignment="1">
      <alignment horizontal="left" vertical="top" wrapText="1"/>
    </xf>
    <xf numFmtId="49" fontId="12" fillId="0" borderId="0" xfId="7" applyNumberFormat="1" applyFont="1" applyFill="1" applyAlignment="1">
      <alignment vertical="top" wrapText="1"/>
    </xf>
    <xf numFmtId="49" fontId="12" fillId="0" borderId="0" xfId="7" applyNumberFormat="1" applyFont="1" applyFill="1" applyAlignment="1">
      <alignment vertical="top"/>
    </xf>
    <xf numFmtId="0" fontId="12" fillId="0" borderId="0" xfId="7" applyFont="1" applyFill="1" applyAlignment="1" applyProtection="1">
      <alignment horizontal="left" vertical="top" wrapText="1"/>
    </xf>
    <xf numFmtId="49" fontId="12" fillId="0" borderId="0" xfId="7" applyNumberFormat="1" applyFont="1" applyFill="1" applyAlignment="1">
      <alignment horizontal="left" vertical="top"/>
    </xf>
    <xf numFmtId="0" fontId="12" fillId="0" borderId="0" xfId="7" applyFont="1" applyFill="1" applyBorder="1" applyAlignment="1" applyProtection="1">
      <alignment horizontal="left" vertical="top" wrapText="1"/>
    </xf>
    <xf numFmtId="0" fontId="3" fillId="0" borderId="0" xfId="0" applyFont="1" applyFill="1" applyAlignment="1" applyProtection="1">
      <alignment horizontal="left" vertical="top"/>
    </xf>
    <xf numFmtId="0" fontId="3" fillId="3" borderId="0" xfId="0" applyFont="1" applyFill="1" applyAlignment="1" applyProtection="1">
      <alignment horizontal="left" vertical="top"/>
    </xf>
    <xf numFmtId="0" fontId="3" fillId="0" borderId="0" xfId="0" applyFont="1" applyAlignment="1" applyProtection="1">
      <alignment horizontal="left" vertical="top"/>
    </xf>
    <xf numFmtId="0" fontId="3" fillId="0" borderId="0" xfId="0" applyFont="1" applyAlignment="1" applyProtection="1"/>
    <xf numFmtId="0" fontId="3" fillId="0" borderId="0" xfId="0" applyFont="1" applyBorder="1" applyAlignment="1" applyProtection="1"/>
    <xf numFmtId="0" fontId="3" fillId="0" borderId="0" xfId="0" applyFont="1" applyBorder="1" applyAlignment="1" applyProtection="1">
      <alignment horizontal="left" vertical="top"/>
    </xf>
    <xf numFmtId="2" fontId="3" fillId="3" borderId="0" xfId="0" applyNumberFormat="1" applyFont="1" applyFill="1" applyAlignment="1" applyProtection="1">
      <alignment horizontal="right"/>
    </xf>
    <xf numFmtId="0" fontId="3" fillId="3" borderId="0" xfId="0" applyFont="1" applyFill="1" applyAlignment="1" applyProtection="1">
      <alignment horizontal="left"/>
    </xf>
    <xf numFmtId="2" fontId="3" fillId="3" borderId="0" xfId="0" applyNumberFormat="1" applyFont="1" applyFill="1" applyBorder="1" applyAlignment="1" applyProtection="1">
      <alignment horizontal="right"/>
    </xf>
    <xf numFmtId="0" fontId="3" fillId="0" borderId="0" xfId="0" applyFont="1"/>
    <xf numFmtId="4" fontId="3" fillId="7" borderId="5" xfId="0" applyNumberFormat="1" applyFont="1" applyFill="1" applyBorder="1" applyAlignment="1" applyProtection="1"/>
    <xf numFmtId="4" fontId="3" fillId="0" borderId="0" xfId="0" applyNumberFormat="1" applyFont="1" applyFill="1" applyBorder="1" applyAlignment="1" applyProtection="1">
      <alignment horizontal="right"/>
    </xf>
    <xf numFmtId="0" fontId="3" fillId="0" borderId="0" xfId="0" applyFont="1" applyFill="1" applyAlignment="1" applyProtection="1"/>
    <xf numFmtId="0" fontId="3" fillId="0" borderId="0" xfId="0" applyFont="1" applyFill="1" applyAlignment="1" applyProtection="1">
      <alignment horizontal="left" wrapText="1"/>
    </xf>
    <xf numFmtId="0" fontId="3" fillId="0" borderId="0" xfId="0" applyFont="1" applyFill="1" applyAlignment="1" applyProtection="1">
      <alignment horizontal="center"/>
    </xf>
    <xf numFmtId="0" fontId="3" fillId="3" borderId="3"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top"/>
    </xf>
    <xf numFmtId="0" fontId="3" fillId="3" borderId="0" xfId="0" applyFont="1" applyFill="1" applyBorder="1" applyAlignment="1" applyProtection="1">
      <alignment horizontal="left" vertical="top"/>
    </xf>
    <xf numFmtId="0" fontId="3" fillId="3" borderId="0" xfId="0" applyFont="1" applyFill="1" applyAlignment="1" applyProtection="1"/>
    <xf numFmtId="49" fontId="17" fillId="2" borderId="25" xfId="0" applyNumberFormat="1" applyFont="1" applyFill="1" applyBorder="1" applyAlignment="1" applyProtection="1">
      <alignment horizontal="left" vertical="center"/>
    </xf>
    <xf numFmtId="49" fontId="9" fillId="2" borderId="24" xfId="0" applyNumberFormat="1" applyFont="1" applyFill="1" applyBorder="1" applyAlignment="1" applyProtection="1">
      <alignment horizontal="center" vertical="top"/>
    </xf>
    <xf numFmtId="0" fontId="3" fillId="9" borderId="24" xfId="0" applyFont="1" applyFill="1" applyBorder="1" applyAlignment="1" applyProtection="1">
      <alignment horizontal="left"/>
    </xf>
    <xf numFmtId="0" fontId="3" fillId="0" borderId="15" xfId="0" applyFont="1" applyFill="1" applyBorder="1" applyAlignment="1" applyProtection="1">
      <alignment horizontal="left" vertical="center" wrapText="1"/>
    </xf>
    <xf numFmtId="4" fontId="8" fillId="0" borderId="28" xfId="0" applyNumberFormat="1" applyFont="1" applyBorder="1" applyAlignment="1" applyProtection="1">
      <alignment horizontal="left"/>
      <protection locked="0"/>
    </xf>
    <xf numFmtId="3" fontId="8" fillId="0" borderId="29" xfId="0" applyNumberFormat="1" applyFont="1" applyBorder="1" applyAlignment="1" applyProtection="1">
      <alignment horizontal="left"/>
      <protection locked="0"/>
    </xf>
    <xf numFmtId="4" fontId="8" fillId="0" borderId="30" xfId="0" applyNumberFormat="1" applyFont="1" applyBorder="1" applyAlignment="1" applyProtection="1">
      <alignment horizontal="left"/>
      <protection locked="0"/>
    </xf>
    <xf numFmtId="0" fontId="23" fillId="3" borderId="0" xfId="0" applyFont="1" applyFill="1" applyAlignment="1" applyProtection="1">
      <alignment horizontal="left" vertical="center"/>
    </xf>
    <xf numFmtId="0" fontId="24" fillId="0" borderId="0" xfId="0" applyFont="1" applyFill="1" applyBorder="1" applyAlignment="1" applyProtection="1">
      <alignment horizontal="left"/>
    </xf>
    <xf numFmtId="4" fontId="9" fillId="5" borderId="3" xfId="0" applyNumberFormat="1" applyFont="1" applyFill="1" applyBorder="1" applyAlignment="1" applyProtection="1">
      <alignment horizontal="right" vertical="center"/>
    </xf>
    <xf numFmtId="4" fontId="11" fillId="5" borderId="3" xfId="0" applyNumberFormat="1" applyFont="1" applyFill="1" applyBorder="1" applyAlignment="1" applyProtection="1">
      <alignment horizontal="right" vertical="center"/>
    </xf>
    <xf numFmtId="4" fontId="11" fillId="5" borderId="5" xfId="0" applyNumberFormat="1" applyFont="1" applyFill="1" applyBorder="1" applyAlignment="1" applyProtection="1">
      <alignment horizontal="right" vertical="center"/>
    </xf>
    <xf numFmtId="0" fontId="3" fillId="0" borderId="0" xfId="0" applyFont="1" applyAlignment="1" applyProtection="1">
      <alignment vertical="center"/>
    </xf>
    <xf numFmtId="0" fontId="3" fillId="0" borderId="13" xfId="0" applyFont="1" applyFill="1" applyBorder="1" applyAlignment="1" applyProtection="1">
      <alignment horizontal="left" vertical="center" wrapText="1"/>
    </xf>
    <xf numFmtId="4" fontId="8" fillId="3" borderId="3" xfId="0" applyNumberFormat="1" applyFont="1" applyFill="1" applyBorder="1" applyAlignment="1" applyProtection="1">
      <alignment horizontal="right" vertical="center"/>
      <protection locked="0"/>
    </xf>
    <xf numFmtId="0" fontId="3" fillId="0" borderId="19" xfId="0" applyFont="1" applyFill="1" applyBorder="1" applyAlignment="1" applyProtection="1">
      <alignment horizontal="left" vertical="center" wrapText="1"/>
    </xf>
    <xf numFmtId="0" fontId="26" fillId="0" borderId="0" xfId="0" applyFont="1" applyFill="1" applyAlignment="1" applyProtection="1">
      <alignment horizontal="left" wrapText="1"/>
    </xf>
    <xf numFmtId="4" fontId="3" fillId="5" borderId="7" xfId="0" applyNumberFormat="1" applyFont="1" applyFill="1" applyBorder="1" applyAlignment="1" applyProtection="1">
      <alignment horizontal="right" vertical="center"/>
    </xf>
    <xf numFmtId="0" fontId="3" fillId="0" borderId="1" xfId="0" applyFont="1" applyFill="1" applyBorder="1" applyAlignment="1" applyProtection="1">
      <alignment horizontal="left" vertical="center" wrapText="1"/>
    </xf>
    <xf numFmtId="0" fontId="26" fillId="3" borderId="0" xfId="0" applyFont="1" applyFill="1" applyAlignment="1" applyProtection="1">
      <alignment horizontal="left" wrapText="1"/>
    </xf>
    <xf numFmtId="0" fontId="12" fillId="0" borderId="0" xfId="0" applyFont="1" applyAlignment="1" applyProtection="1">
      <alignment vertical="center"/>
    </xf>
    <xf numFmtId="4" fontId="12" fillId="5" borderId="3" xfId="0" applyNumberFormat="1" applyFont="1" applyFill="1" applyBorder="1" applyAlignment="1" applyProtection="1">
      <alignment horizontal="right" vertical="center"/>
    </xf>
    <xf numFmtId="0" fontId="3" fillId="0" borderId="0" xfId="0" applyFont="1" applyFill="1" applyAlignment="1" applyProtection="1">
      <alignment horizontal="left" vertical="center" wrapText="1"/>
    </xf>
    <xf numFmtId="4" fontId="8" fillId="3" borderId="5" xfId="0" applyNumberFormat="1" applyFont="1" applyFill="1" applyBorder="1" applyAlignment="1" applyProtection="1">
      <alignment horizontal="right" vertical="center"/>
      <protection locked="0"/>
    </xf>
    <xf numFmtId="0" fontId="3" fillId="0" borderId="18" xfId="0" applyFont="1" applyFill="1" applyBorder="1" applyAlignment="1" applyProtection="1">
      <alignment horizontal="left" vertical="center" wrapText="1"/>
    </xf>
    <xf numFmtId="4" fontId="3" fillId="5" borderId="3" xfId="0" applyNumberFormat="1" applyFont="1" applyFill="1" applyBorder="1" applyAlignment="1" applyProtection="1">
      <alignment horizontal="right" vertical="center"/>
    </xf>
    <xf numFmtId="4" fontId="8" fillId="3" borderId="7" xfId="0" applyNumberFormat="1" applyFont="1" applyFill="1" applyBorder="1" applyAlignment="1" applyProtection="1">
      <alignment horizontal="right" vertical="center"/>
      <protection locked="0"/>
    </xf>
    <xf numFmtId="0" fontId="12" fillId="0" borderId="6" xfId="0" applyFont="1" applyFill="1" applyBorder="1" applyAlignment="1" applyProtection="1">
      <alignment horizontal="left" vertical="center" wrapText="1"/>
    </xf>
    <xf numFmtId="4" fontId="12" fillId="5" borderId="4" xfId="0" applyNumberFormat="1" applyFont="1" applyFill="1" applyBorder="1" applyAlignment="1" applyProtection="1">
      <alignment vertical="center"/>
    </xf>
    <xf numFmtId="4" fontId="11" fillId="5" borderId="4" xfId="0" applyNumberFormat="1" applyFont="1" applyFill="1" applyBorder="1" applyAlignment="1" applyProtection="1">
      <alignment horizontal="right" vertical="center"/>
    </xf>
    <xf numFmtId="4" fontId="8" fillId="3" borderId="8" xfId="0" applyNumberFormat="1" applyFont="1" applyFill="1" applyBorder="1" applyAlignment="1" applyProtection="1">
      <alignment horizontal="right" vertical="center"/>
      <protection locked="0"/>
    </xf>
    <xf numFmtId="4" fontId="8" fillId="5" borderId="3" xfId="0" applyNumberFormat="1" applyFont="1" applyFill="1" applyBorder="1" applyAlignment="1" applyProtection="1">
      <alignment horizontal="right" vertical="center"/>
    </xf>
    <xf numFmtId="4" fontId="3" fillId="5" borderId="5" xfId="0" applyNumberFormat="1" applyFont="1" applyFill="1" applyBorder="1" applyAlignment="1" applyProtection="1">
      <alignment vertical="center"/>
    </xf>
    <xf numFmtId="0" fontId="11" fillId="3" borderId="0" xfId="0" applyFont="1" applyFill="1" applyBorder="1" applyAlignment="1" applyProtection="1">
      <alignment horizontal="left"/>
    </xf>
    <xf numFmtId="0" fontId="17" fillId="3" borderId="23" xfId="0" applyFont="1" applyFill="1" applyBorder="1" applyAlignment="1" applyProtection="1">
      <alignment horizontal="left"/>
    </xf>
    <xf numFmtId="0" fontId="3" fillId="3" borderId="23" xfId="0" applyFont="1" applyFill="1" applyBorder="1" applyAlignment="1" applyProtection="1">
      <alignment horizontal="left"/>
    </xf>
    <xf numFmtId="2" fontId="3" fillId="3" borderId="23" xfId="0" applyNumberFormat="1" applyFont="1" applyFill="1" applyBorder="1" applyAlignment="1" applyProtection="1">
      <alignment horizontal="right"/>
    </xf>
    <xf numFmtId="0" fontId="15" fillId="0" borderId="23" xfId="0" applyFont="1" applyFill="1" applyBorder="1" applyAlignment="1" applyProtection="1">
      <alignment horizontal="left" wrapText="1"/>
    </xf>
    <xf numFmtId="0" fontId="11" fillId="0" borderId="23" xfId="0" applyFont="1" applyFill="1" applyBorder="1" applyAlignment="1" applyProtection="1">
      <alignment horizontal="center"/>
    </xf>
    <xf numFmtId="4" fontId="12" fillId="4" borderId="5" xfId="0" applyNumberFormat="1" applyFont="1" applyFill="1" applyBorder="1" applyAlignment="1" applyProtection="1">
      <alignment horizontal="right" vertical="center"/>
    </xf>
    <xf numFmtId="4" fontId="11" fillId="0" borderId="0" xfId="0" applyNumberFormat="1" applyFont="1" applyFill="1" applyBorder="1" applyAlignment="1" applyProtection="1">
      <alignment horizontal="right"/>
    </xf>
    <xf numFmtId="0" fontId="3" fillId="0" borderId="0" xfId="0" applyFont="1" applyFill="1" applyBorder="1" applyAlignment="1" applyProtection="1"/>
    <xf numFmtId="4" fontId="9" fillId="0" borderId="23" xfId="0" applyNumberFormat="1" applyFont="1" applyFill="1" applyBorder="1" applyAlignment="1" applyProtection="1">
      <alignment horizontal="right"/>
    </xf>
    <xf numFmtId="4" fontId="11" fillId="0" borderId="23" xfId="0" applyNumberFormat="1" applyFont="1" applyFill="1" applyBorder="1" applyAlignment="1" applyProtection="1">
      <alignment horizontal="right"/>
    </xf>
    <xf numFmtId="0" fontId="11" fillId="3" borderId="0" xfId="0" applyFont="1" applyFill="1" applyAlignment="1" applyProtection="1">
      <alignment horizontal="left" vertical="center"/>
    </xf>
    <xf numFmtId="2" fontId="3" fillId="3" borderId="0" xfId="0" applyNumberFormat="1" applyFont="1" applyFill="1" applyAlignment="1" applyProtection="1">
      <alignment horizontal="right" vertical="center"/>
    </xf>
    <xf numFmtId="0" fontId="3" fillId="0" borderId="22" xfId="0" applyFont="1" applyFill="1" applyBorder="1" applyAlignment="1" applyProtection="1">
      <alignment horizontal="left" vertical="center" wrapText="1"/>
    </xf>
    <xf numFmtId="0" fontId="8" fillId="3" borderId="13" xfId="0" applyFont="1" applyFill="1" applyBorder="1" applyAlignment="1" applyProtection="1">
      <alignment horizontal="left" vertical="center" wrapText="1"/>
    </xf>
    <xf numFmtId="0" fontId="8" fillId="0" borderId="13"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4" fontId="8" fillId="3" borderId="9" xfId="0" applyNumberFormat="1" applyFont="1" applyFill="1" applyBorder="1" applyAlignment="1" applyProtection="1">
      <alignment horizontal="right" vertical="center"/>
      <protection locked="0"/>
    </xf>
    <xf numFmtId="0" fontId="12" fillId="0" borderId="20" xfId="0" applyFont="1" applyFill="1" applyBorder="1" applyAlignment="1" applyProtection="1">
      <alignment horizontal="left" vertical="center" wrapText="1"/>
    </xf>
    <xf numFmtId="4" fontId="9" fillId="5" borderId="4" xfId="0" applyNumberFormat="1" applyFont="1" applyFill="1" applyBorder="1" applyAlignment="1" applyProtection="1">
      <alignment horizontal="right" vertical="center"/>
    </xf>
    <xf numFmtId="0" fontId="12" fillId="0" borderId="18"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19" xfId="0" applyFont="1" applyBorder="1" applyAlignment="1" applyProtection="1">
      <alignment horizontal="left" vertical="center" wrapText="1"/>
    </xf>
    <xf numFmtId="4" fontId="9" fillId="0" borderId="5" xfId="0" applyNumberFormat="1" applyFont="1" applyBorder="1" applyAlignment="1" applyProtection="1">
      <alignment horizontal="right" vertical="center"/>
      <protection locked="0"/>
    </xf>
    <xf numFmtId="0" fontId="3" fillId="0" borderId="0" xfId="0" applyFont="1" applyAlignment="1">
      <alignment vertical="center"/>
    </xf>
    <xf numFmtId="4" fontId="8" fillId="0" borderId="5" xfId="0" applyNumberFormat="1" applyFont="1" applyBorder="1" applyAlignment="1" applyProtection="1">
      <alignment horizontal="right" vertical="center"/>
      <protection locked="0"/>
    </xf>
    <xf numFmtId="0" fontId="8" fillId="0" borderId="0" xfId="0" applyFont="1" applyAlignment="1" applyProtection="1">
      <alignment vertical="center"/>
    </xf>
    <xf numFmtId="4" fontId="8" fillId="0" borderId="3" xfId="0" applyNumberFormat="1" applyFont="1" applyBorder="1" applyAlignment="1" applyProtection="1">
      <alignment horizontal="right" vertical="center"/>
      <protection locked="0"/>
    </xf>
    <xf numFmtId="4" fontId="8" fillId="0" borderId="7" xfId="0" applyNumberFormat="1" applyFont="1" applyBorder="1" applyAlignment="1" applyProtection="1">
      <alignment horizontal="right" vertical="center"/>
      <protection locked="0"/>
    </xf>
    <xf numFmtId="0" fontId="8" fillId="0" borderId="21" xfId="0" applyFont="1" applyBorder="1" applyAlignment="1" applyProtection="1">
      <alignment horizontal="left" vertical="center" wrapText="1"/>
    </xf>
    <xf numFmtId="0" fontId="3" fillId="0" borderId="20" xfId="0" applyFont="1" applyFill="1" applyBorder="1" applyAlignment="1" applyProtection="1">
      <alignment horizontal="left" vertical="center" wrapText="1"/>
    </xf>
    <xf numFmtId="4" fontId="8" fillId="0" borderId="4" xfId="0" applyNumberFormat="1" applyFont="1" applyFill="1" applyBorder="1" applyAlignment="1" applyProtection="1">
      <alignment horizontal="right" vertical="center"/>
      <protection locked="0"/>
    </xf>
    <xf numFmtId="0" fontId="3" fillId="0" borderId="0" xfId="0" applyFont="1" applyFill="1" applyAlignment="1" applyProtection="1">
      <alignment vertical="center"/>
    </xf>
    <xf numFmtId="4" fontId="9" fillId="4" borderId="5" xfId="0" applyNumberFormat="1" applyFont="1" applyFill="1" applyBorder="1" applyAlignment="1" applyProtection="1">
      <alignment vertical="center"/>
    </xf>
    <xf numFmtId="0" fontId="9" fillId="0" borderId="0" xfId="0" applyFont="1" applyAlignment="1" applyProtection="1">
      <alignment vertical="center"/>
    </xf>
    <xf numFmtId="4" fontId="8" fillId="0" borderId="23" xfId="0" applyNumberFormat="1" applyFont="1" applyFill="1" applyBorder="1" applyAlignment="1" applyProtection="1">
      <alignment horizontal="right"/>
    </xf>
    <xf numFmtId="0" fontId="17" fillId="3" borderId="23" xfId="0" applyFont="1" applyFill="1" applyBorder="1" applyAlignment="1">
      <alignment horizontal="left" wrapText="1"/>
    </xf>
    <xf numFmtId="0" fontId="8" fillId="0" borderId="15" xfId="0" applyFont="1" applyFill="1" applyBorder="1" applyAlignment="1" applyProtection="1">
      <alignment horizontal="left" vertical="center" wrapText="1"/>
    </xf>
    <xf numFmtId="0" fontId="8" fillId="0" borderId="13" xfId="0" applyFont="1" applyFill="1" applyBorder="1" applyAlignment="1" applyProtection="1">
      <alignment horizontal="left" vertical="center" wrapText="1"/>
    </xf>
    <xf numFmtId="4" fontId="3" fillId="5" borderId="3" xfId="0" applyNumberFormat="1" applyFont="1" applyFill="1" applyBorder="1" applyAlignment="1" applyProtection="1">
      <alignment vertical="center"/>
    </xf>
    <xf numFmtId="0" fontId="8" fillId="0" borderId="14" xfId="0" applyFont="1" applyBorder="1" applyAlignment="1" applyProtection="1">
      <alignment horizontal="left" vertical="center" wrapText="1"/>
    </xf>
    <xf numFmtId="4" fontId="3" fillId="5" borderId="4" xfId="0" applyNumberFormat="1" applyFont="1" applyFill="1" applyBorder="1" applyAlignment="1" applyProtection="1">
      <alignment vertical="center"/>
    </xf>
    <xf numFmtId="4" fontId="9" fillId="6" borderId="5" xfId="0" applyNumberFormat="1" applyFont="1" applyFill="1" applyBorder="1" applyAlignment="1" applyProtection="1">
      <alignment vertical="center"/>
    </xf>
    <xf numFmtId="0" fontId="12" fillId="0" borderId="0" xfId="0" applyFont="1" applyFill="1" applyBorder="1" applyAlignment="1" applyProtection="1">
      <alignment horizontal="center"/>
    </xf>
    <xf numFmtId="0" fontId="10" fillId="0" borderId="1" xfId="0" applyFont="1" applyFill="1" applyBorder="1" applyAlignment="1" applyProtection="1">
      <alignment horizontal="center"/>
    </xf>
    <xf numFmtId="0" fontId="3" fillId="0" borderId="0" xfId="0" applyFont="1" applyBorder="1" applyAlignment="1" applyProtection="1">
      <alignment vertical="center"/>
    </xf>
    <xf numFmtId="0" fontId="8" fillId="0" borderId="0" xfId="0" applyFont="1" applyAlignment="1">
      <alignment horizontal="left" vertical="center" wrapText="1"/>
    </xf>
    <xf numFmtId="9" fontId="3" fillId="0" borderId="0" xfId="0" applyNumberFormat="1" applyFont="1" applyFill="1" applyAlignment="1" applyProtection="1">
      <alignment horizontal="center" vertical="center"/>
    </xf>
    <xf numFmtId="4" fontId="3" fillId="4" borderId="11" xfId="0" applyNumberFormat="1" applyFont="1" applyFill="1" applyBorder="1" applyAlignment="1" applyProtection="1">
      <alignment horizontal="right" vertical="center"/>
    </xf>
    <xf numFmtId="4" fontId="3" fillId="4" borderId="10" xfId="0" applyNumberFormat="1" applyFont="1" applyFill="1" applyBorder="1" applyAlignment="1" applyProtection="1">
      <alignment horizontal="right" vertical="center"/>
    </xf>
    <xf numFmtId="4" fontId="3" fillId="4" borderId="12" xfId="0" applyNumberFormat="1" applyFont="1" applyFill="1" applyBorder="1" applyAlignment="1" applyProtection="1">
      <alignment horizontal="right" vertical="center"/>
    </xf>
    <xf numFmtId="0" fontId="8" fillId="0" borderId="0" xfId="0" applyFont="1" applyAlignment="1" applyProtection="1">
      <alignment horizontal="left" vertical="center" wrapText="1"/>
      <protection locked="0"/>
    </xf>
    <xf numFmtId="4" fontId="3" fillId="0" borderId="0" xfId="0" applyNumberFormat="1" applyFont="1" applyFill="1" applyAlignment="1" applyProtection="1">
      <alignment horizontal="right" vertical="center"/>
    </xf>
    <xf numFmtId="4" fontId="8" fillId="0" borderId="10" xfId="0" applyNumberFormat="1" applyFont="1" applyBorder="1" applyAlignment="1" applyProtection="1">
      <alignment horizontal="right" vertical="center"/>
      <protection locked="0"/>
    </xf>
    <xf numFmtId="0" fontId="26" fillId="0" borderId="0" xfId="0" applyFont="1" applyBorder="1" applyAlignment="1">
      <alignment horizontal="left" wrapText="1"/>
    </xf>
    <xf numFmtId="0" fontId="9" fillId="0" borderId="0" xfId="0" applyFont="1" applyBorder="1" applyAlignment="1">
      <alignment horizontal="left" wrapText="1"/>
    </xf>
    <xf numFmtId="4" fontId="8" fillId="0" borderId="15" xfId="0" applyNumberFormat="1" applyFont="1" applyBorder="1" applyAlignment="1" applyProtection="1">
      <alignment horizontal="right"/>
      <protection locked="0"/>
    </xf>
    <xf numFmtId="0" fontId="8" fillId="0" borderId="0" xfId="0" applyFont="1" applyBorder="1" applyAlignment="1" applyProtection="1">
      <alignment horizontal="left" vertical="center" wrapText="1"/>
      <protection locked="0"/>
    </xf>
    <xf numFmtId="4" fontId="3" fillId="0" borderId="0" xfId="0" applyNumberFormat="1" applyFont="1" applyFill="1" applyBorder="1" applyAlignment="1" applyProtection="1">
      <alignment horizontal="right" vertical="center"/>
    </xf>
    <xf numFmtId="0" fontId="12" fillId="0" borderId="0" xfId="0" applyFont="1" applyFill="1" applyBorder="1" applyAlignment="1" applyProtection="1">
      <alignment horizontal="left"/>
    </xf>
    <xf numFmtId="0" fontId="9" fillId="2" borderId="0" xfId="6" applyFont="1" applyFill="1" applyBorder="1" applyAlignment="1" applyProtection="1">
      <alignment horizontal="left" vertical="center" wrapText="1"/>
    </xf>
    <xf numFmtId="2" fontId="9" fillId="2" borderId="0" xfId="0" applyNumberFormat="1" applyFont="1" applyFill="1" applyBorder="1" applyAlignment="1" applyProtection="1">
      <alignment horizontal="right" vertical="center"/>
    </xf>
    <xf numFmtId="0" fontId="3" fillId="2" borderId="13" xfId="0" applyFont="1" applyFill="1" applyBorder="1" applyAlignment="1" applyProtection="1">
      <alignment horizontal="left" vertical="center" wrapText="1"/>
    </xf>
    <xf numFmtId="4" fontId="8" fillId="0" borderId="3" xfId="0" applyNumberFormat="1" applyFont="1" applyFill="1" applyBorder="1" applyAlignment="1" applyProtection="1">
      <alignment vertical="center"/>
      <protection locked="0"/>
    </xf>
    <xf numFmtId="0" fontId="8"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9" fillId="2" borderId="0"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12" fillId="2" borderId="0" xfId="0" applyFont="1" applyFill="1" applyBorder="1" applyAlignment="1" applyProtection="1">
      <alignment horizontal="left" vertical="center"/>
    </xf>
    <xf numFmtId="2" fontId="12" fillId="2" borderId="0" xfId="0" applyNumberFormat="1" applyFont="1" applyFill="1" applyBorder="1" applyAlignment="1" applyProtection="1">
      <alignment horizontal="right" vertical="center"/>
    </xf>
    <xf numFmtId="0" fontId="8" fillId="2" borderId="13" xfId="6" applyFont="1" applyFill="1" applyBorder="1" applyAlignment="1" applyProtection="1">
      <alignment horizontal="left" vertical="center" wrapText="1"/>
    </xf>
    <xf numFmtId="0" fontId="3" fillId="2" borderId="16" xfId="0" applyFont="1" applyFill="1" applyBorder="1" applyAlignment="1" applyProtection="1">
      <alignment horizontal="left" vertical="center" wrapText="1"/>
    </xf>
    <xf numFmtId="4" fontId="8" fillId="0" borderId="7" xfId="0" applyNumberFormat="1" applyFont="1" applyFill="1" applyBorder="1" applyAlignment="1" applyProtection="1">
      <alignment vertical="center"/>
      <protection locked="0"/>
    </xf>
    <xf numFmtId="0" fontId="8" fillId="2" borderId="2" xfId="6" applyFont="1" applyFill="1" applyBorder="1" applyAlignment="1" applyProtection="1">
      <alignment horizontal="left" vertical="center" wrapText="1"/>
    </xf>
    <xf numFmtId="4" fontId="8" fillId="0" borderId="4" xfId="0" applyNumberFormat="1" applyFont="1" applyFill="1" applyBorder="1" applyAlignment="1" applyProtection="1">
      <alignment vertical="center"/>
      <protection locked="0"/>
    </xf>
    <xf numFmtId="0" fontId="3" fillId="2" borderId="0" xfId="0" applyFont="1" applyFill="1" applyAlignment="1">
      <alignment vertical="center"/>
    </xf>
    <xf numFmtId="0" fontId="8" fillId="2" borderId="0" xfId="0" applyFont="1" applyFill="1" applyAlignment="1" applyProtection="1">
      <alignment horizontal="left" vertical="center" wrapText="1"/>
    </xf>
    <xf numFmtId="4" fontId="8" fillId="2" borderId="9" xfId="0" applyNumberFormat="1" applyFont="1" applyFill="1" applyBorder="1" applyAlignment="1" applyProtection="1">
      <alignment vertical="center"/>
    </xf>
    <xf numFmtId="0" fontId="8" fillId="2" borderId="16" xfId="0" applyFont="1" applyFill="1" applyBorder="1" applyAlignment="1" applyProtection="1">
      <alignment horizontal="left" vertical="center" wrapText="1"/>
    </xf>
    <xf numFmtId="4" fontId="8" fillId="2" borderId="3" xfId="0" applyNumberFormat="1" applyFont="1" applyFill="1" applyBorder="1" applyAlignment="1" applyProtection="1">
      <alignment vertical="center"/>
    </xf>
    <xf numFmtId="4" fontId="8" fillId="0" borderId="9" xfId="0" applyNumberFormat="1" applyFont="1" applyFill="1" applyBorder="1" applyAlignment="1" applyProtection="1">
      <alignment vertical="center"/>
      <protection locked="0"/>
    </xf>
    <xf numFmtId="0" fontId="8" fillId="2" borderId="17" xfId="6" applyFont="1" applyFill="1" applyBorder="1" applyAlignment="1" applyProtection="1">
      <alignment horizontal="left" vertical="center" wrapText="1"/>
    </xf>
    <xf numFmtId="2" fontId="13" fillId="2" borderId="0" xfId="0" applyNumberFormat="1" applyFont="1" applyFill="1" applyBorder="1" applyAlignment="1" applyProtection="1">
      <alignment horizontal="right" vertical="center"/>
    </xf>
    <xf numFmtId="0" fontId="8" fillId="2" borderId="17"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4" fontId="9" fillId="7" borderId="3" xfId="0" applyNumberFormat="1" applyFont="1" applyFill="1" applyBorder="1" applyAlignment="1" applyProtection="1">
      <alignment horizontal="right" vertical="center"/>
    </xf>
    <xf numFmtId="2" fontId="12" fillId="2" borderId="0" xfId="0" applyNumberFormat="1" applyFont="1" applyFill="1" applyAlignment="1" applyProtection="1">
      <alignment horizontal="right" vertical="center"/>
    </xf>
    <xf numFmtId="4" fontId="9" fillId="7" borderId="5" xfId="0" applyNumberFormat="1" applyFont="1" applyFill="1" applyBorder="1" applyAlignment="1" applyProtection="1">
      <alignment horizontal="right" vertical="center"/>
    </xf>
    <xf numFmtId="9" fontId="12" fillId="0" borderId="31" xfId="0" applyNumberFormat="1" applyFont="1" applyFill="1" applyBorder="1" applyAlignment="1" applyProtection="1">
      <alignment horizontal="left" vertical="center"/>
    </xf>
    <xf numFmtId="9" fontId="3" fillId="0" borderId="32" xfId="0" applyNumberFormat="1" applyFont="1" applyFill="1" applyBorder="1" applyAlignment="1" applyProtection="1">
      <alignment horizontal="center" vertical="center"/>
    </xf>
    <xf numFmtId="4" fontId="12" fillId="6" borderId="32" xfId="0" applyNumberFormat="1" applyFont="1" applyFill="1" applyBorder="1" applyAlignment="1" applyProtection="1">
      <alignment vertical="center"/>
    </xf>
    <xf numFmtId="4" fontId="12" fillId="6" borderId="8" xfId="0" applyNumberFormat="1" applyFont="1" applyFill="1" applyBorder="1" applyAlignment="1" applyProtection="1">
      <alignment vertical="center"/>
    </xf>
    <xf numFmtId="0" fontId="12" fillId="0" borderId="19"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49" fontId="15" fillId="0" borderId="0" xfId="7" applyNumberFormat="1" applyFont="1" applyFill="1" applyAlignment="1">
      <alignment horizontal="left" vertical="top" wrapText="1"/>
    </xf>
    <xf numFmtId="49" fontId="8" fillId="10" borderId="33" xfId="0" applyNumberFormat="1" applyFont="1" applyFill="1" applyBorder="1" applyAlignment="1" applyProtection="1">
      <alignment horizontal="left" vertical="top"/>
    </xf>
    <xf numFmtId="4" fontId="12" fillId="5" borderId="5" xfId="0" applyNumberFormat="1" applyFont="1" applyFill="1" applyBorder="1" applyAlignment="1" applyProtection="1">
      <alignment vertical="center"/>
    </xf>
    <xf numFmtId="4" fontId="3" fillId="4" borderId="5" xfId="0" applyNumberFormat="1" applyFont="1" applyFill="1" applyBorder="1" applyAlignment="1" applyProtection="1">
      <alignment horizontal="right" vertical="center"/>
    </xf>
    <xf numFmtId="4" fontId="8" fillId="4" borderId="5" xfId="0" applyNumberFormat="1" applyFont="1" applyFill="1" applyBorder="1" applyAlignment="1" applyProtection="1">
      <alignment horizontal="right" vertical="center"/>
    </xf>
    <xf numFmtId="4" fontId="8" fillId="4" borderId="3" xfId="0" applyNumberFormat="1" applyFont="1" applyFill="1" applyBorder="1" applyAlignment="1" applyProtection="1">
      <alignment horizontal="right" vertical="center"/>
    </xf>
    <xf numFmtId="4" fontId="8" fillId="2" borderId="26" xfId="0" applyNumberFormat="1" applyFont="1" applyFill="1" applyBorder="1" applyAlignment="1" applyProtection="1">
      <alignment horizontal="left"/>
    </xf>
    <xf numFmtId="0" fontId="9" fillId="5" borderId="25" xfId="0" applyFont="1" applyFill="1" applyBorder="1" applyAlignment="1" applyProtection="1">
      <alignment horizontal="left" vertical="center"/>
    </xf>
    <xf numFmtId="0" fontId="2" fillId="0" borderId="0" xfId="0" applyFont="1" applyFill="1" applyAlignment="1" applyProtection="1">
      <alignment horizontal="left" vertical="center"/>
    </xf>
    <xf numFmtId="4" fontId="8" fillId="0" borderId="15" xfId="0" applyNumberFormat="1" applyFont="1" applyBorder="1" applyAlignment="1" applyProtection="1">
      <alignment horizontal="right"/>
    </xf>
    <xf numFmtId="4" fontId="8" fillId="0" borderId="34" xfId="0" applyNumberFormat="1" applyFont="1" applyBorder="1" applyAlignment="1" applyProtection="1">
      <alignment horizontal="left"/>
      <protection locked="0"/>
    </xf>
    <xf numFmtId="3" fontId="8" fillId="0" borderId="35" xfId="0" applyNumberFormat="1" applyFont="1" applyBorder="1" applyAlignment="1" applyProtection="1">
      <alignment horizontal="left"/>
      <protection locked="0"/>
    </xf>
    <xf numFmtId="49" fontId="17" fillId="2" borderId="0" xfId="0" applyNumberFormat="1" applyFont="1" applyFill="1" applyBorder="1" applyAlignment="1" applyProtection="1">
      <alignment horizontal="left" vertical="center"/>
    </xf>
    <xf numFmtId="0" fontId="12" fillId="9" borderId="0" xfId="0" applyFont="1" applyFill="1" applyBorder="1" applyAlignment="1" applyProtection="1">
      <alignment horizontal="left" vertical="center"/>
    </xf>
    <xf numFmtId="4" fontId="8" fillId="0" borderId="36" xfId="0" applyNumberFormat="1" applyFont="1" applyBorder="1" applyAlignment="1" applyProtection="1">
      <alignment horizontal="left"/>
      <protection locked="0"/>
    </xf>
    <xf numFmtId="0" fontId="9" fillId="4" borderId="37" xfId="0" applyFont="1" applyFill="1" applyBorder="1" applyAlignment="1" applyProtection="1"/>
    <xf numFmtId="0" fontId="9" fillId="4" borderId="38" xfId="0" applyFont="1" applyFill="1" applyBorder="1" applyAlignment="1" applyProtection="1">
      <alignment wrapText="1"/>
    </xf>
    <xf numFmtId="1" fontId="8" fillId="0" borderId="39" xfId="0" applyNumberFormat="1" applyFont="1" applyFill="1" applyBorder="1" applyAlignment="1" applyProtection="1">
      <alignment horizontal="left" wrapText="1"/>
      <protection locked="0"/>
    </xf>
    <xf numFmtId="0" fontId="9" fillId="5" borderId="0" xfId="0" applyFont="1" applyFill="1" applyBorder="1" applyAlignment="1">
      <alignment horizontal="left" vertical="center"/>
    </xf>
    <xf numFmtId="1" fontId="20" fillId="10" borderId="41" xfId="0" applyNumberFormat="1" applyFont="1" applyFill="1" applyBorder="1" applyAlignment="1" applyProtection="1">
      <alignment horizontal="left"/>
    </xf>
    <xf numFmtId="1" fontId="8" fillId="10" borderId="42" xfId="0" applyNumberFormat="1" applyFont="1" applyFill="1" applyBorder="1" applyAlignment="1" applyProtection="1">
      <alignment horizontal="left" vertical="top"/>
    </xf>
    <xf numFmtId="4" fontId="8" fillId="0" borderId="45" xfId="0" applyNumberFormat="1" applyFont="1" applyBorder="1" applyAlignment="1" applyProtection="1">
      <alignment horizontal="left"/>
      <protection locked="0"/>
    </xf>
    <xf numFmtId="0" fontId="9" fillId="5" borderId="43" xfId="0" applyFont="1" applyFill="1" applyBorder="1" applyAlignment="1" applyProtection="1">
      <alignment horizontal="left" vertical="center"/>
    </xf>
    <xf numFmtId="3" fontId="8" fillId="0" borderId="46" xfId="0" applyNumberFormat="1" applyFont="1" applyBorder="1" applyAlignment="1" applyProtection="1">
      <alignment horizontal="left"/>
      <protection locked="0"/>
    </xf>
    <xf numFmtId="49" fontId="17" fillId="2" borderId="43" xfId="0" applyNumberFormat="1" applyFont="1" applyFill="1" applyBorder="1" applyAlignment="1" applyProtection="1">
      <alignment horizontal="left" vertical="center"/>
    </xf>
    <xf numFmtId="49" fontId="9" fillId="2" borderId="44" xfId="0" applyNumberFormat="1" applyFont="1" applyFill="1" applyBorder="1" applyAlignment="1" applyProtection="1">
      <alignment horizontal="center" vertical="top"/>
    </xf>
    <xf numFmtId="0" fontId="12" fillId="9" borderId="43" xfId="0" applyFont="1" applyFill="1" applyBorder="1" applyAlignment="1" applyProtection="1">
      <alignment horizontal="left" vertical="center"/>
    </xf>
    <xf numFmtId="0" fontId="3" fillId="9" borderId="44" xfId="0" applyFont="1" applyFill="1" applyBorder="1" applyAlignment="1" applyProtection="1">
      <alignment horizontal="left"/>
    </xf>
    <xf numFmtId="4" fontId="8" fillId="0" borderId="47" xfId="0" applyNumberFormat="1" applyFont="1" applyBorder="1" applyAlignment="1" applyProtection="1">
      <alignment horizontal="left"/>
      <protection locked="0"/>
    </xf>
    <xf numFmtId="4" fontId="8" fillId="2" borderId="48" xfId="0" applyNumberFormat="1" applyFont="1" applyFill="1" applyBorder="1" applyAlignment="1" applyProtection="1">
      <alignment horizontal="left"/>
    </xf>
    <xf numFmtId="49" fontId="8" fillId="0" borderId="49" xfId="0" applyNumberFormat="1" applyFont="1" applyFill="1" applyBorder="1" applyAlignment="1" applyProtection="1">
      <alignment horizontal="left" vertical="center" wrapText="1"/>
      <protection locked="0"/>
    </xf>
    <xf numFmtId="49" fontId="8" fillId="0" borderId="49" xfId="0" applyNumberFormat="1" applyFont="1" applyFill="1" applyBorder="1" applyAlignment="1" applyProtection="1">
      <alignment horizontal="left" wrapText="1"/>
      <protection locked="0"/>
    </xf>
    <xf numFmtId="14" fontId="8" fillId="0" borderId="49" xfId="0" applyNumberFormat="1" applyFont="1" applyFill="1" applyBorder="1" applyAlignment="1" applyProtection="1">
      <alignment horizontal="left" wrapText="1"/>
      <protection locked="0"/>
    </xf>
    <xf numFmtId="0" fontId="9" fillId="4" borderId="49" xfId="0" applyFont="1" applyFill="1" applyBorder="1" applyAlignment="1" applyProtection="1">
      <alignment wrapText="1"/>
    </xf>
    <xf numFmtId="4" fontId="8" fillId="5" borderId="44" xfId="0" applyNumberFormat="1" applyFont="1" applyFill="1" applyBorder="1" applyAlignment="1" applyProtection="1">
      <alignment horizontal="left" vertical="top"/>
    </xf>
    <xf numFmtId="0" fontId="8" fillId="5" borderId="44" xfId="0" applyFont="1" applyFill="1" applyBorder="1" applyAlignment="1" applyProtection="1">
      <alignment horizontal="left"/>
    </xf>
    <xf numFmtId="3" fontId="8" fillId="5" borderId="44" xfId="0" applyNumberFormat="1" applyFont="1" applyFill="1" applyBorder="1" applyAlignment="1" applyProtection="1">
      <alignment horizontal="left" vertical="top"/>
    </xf>
    <xf numFmtId="4" fontId="8" fillId="5" borderId="24" xfId="0" applyNumberFormat="1" applyFont="1" applyFill="1" applyBorder="1" applyAlignment="1" applyProtection="1">
      <alignment horizontal="left" vertical="top"/>
    </xf>
    <xf numFmtId="0" fontId="8" fillId="5" borderId="24" xfId="0" applyFont="1" applyFill="1" applyBorder="1" applyAlignment="1" applyProtection="1">
      <alignment horizontal="left"/>
    </xf>
    <xf numFmtId="3" fontId="8" fillId="5" borderId="24" xfId="0" applyNumberFormat="1" applyFont="1" applyFill="1" applyBorder="1" applyAlignment="1" applyProtection="1">
      <alignment horizontal="left" vertical="top"/>
    </xf>
    <xf numFmtId="0" fontId="17" fillId="0" borderId="23" xfId="0" applyFont="1" applyBorder="1" applyAlignment="1">
      <alignment horizontal="left" wrapText="1"/>
    </xf>
    <xf numFmtId="0" fontId="17" fillId="0" borderId="23" xfId="0" applyFont="1" applyFill="1" applyBorder="1" applyAlignment="1">
      <alignment horizontal="left" wrapText="1"/>
    </xf>
    <xf numFmtId="0" fontId="3" fillId="2" borderId="0" xfId="0" applyFont="1" applyFill="1" applyAlignment="1" applyProtection="1"/>
    <xf numFmtId="0" fontId="12" fillId="0" borderId="8" xfId="0" applyFont="1" applyFill="1" applyBorder="1" applyAlignment="1" applyProtection="1">
      <alignment horizontal="left" vertical="center" wrapText="1"/>
    </xf>
    <xf numFmtId="0" fontId="12" fillId="0" borderId="54" xfId="0" applyFont="1" applyFill="1" applyBorder="1" applyAlignment="1" applyProtection="1">
      <alignment horizontal="left" vertical="center" wrapText="1"/>
    </xf>
    <xf numFmtId="0" fontId="12" fillId="0" borderId="0" xfId="0" applyFont="1" applyAlignment="1">
      <alignment vertical="top" wrapText="1"/>
    </xf>
    <xf numFmtId="0" fontId="28" fillId="0" borderId="0" xfId="0" applyFont="1" applyAlignment="1">
      <alignment vertical="top"/>
    </xf>
    <xf numFmtId="49" fontId="20" fillId="10" borderId="40" xfId="0" applyNumberFormat="1" applyFont="1" applyFill="1" applyBorder="1" applyAlignment="1" applyProtection="1">
      <alignment horizontal="left" wrapText="1"/>
    </xf>
    <xf numFmtId="49" fontId="20" fillId="5" borderId="27" xfId="0" applyNumberFormat="1" applyFont="1" applyFill="1" applyBorder="1" applyAlignment="1">
      <alignment horizontal="left" wrapText="1"/>
    </xf>
    <xf numFmtId="0" fontId="3" fillId="0" borderId="8" xfId="0" applyFont="1" applyFill="1" applyBorder="1" applyAlignment="1" applyProtection="1">
      <alignment horizontal="left" vertical="center" wrapText="1"/>
    </xf>
    <xf numFmtId="0" fontId="9" fillId="0" borderId="55" xfId="0" applyFont="1" applyBorder="1" applyAlignment="1" applyProtection="1">
      <alignment horizontal="left" vertical="center" wrapText="1"/>
    </xf>
    <xf numFmtId="0" fontId="12" fillId="0" borderId="56" xfId="0" applyFont="1" applyFill="1" applyBorder="1" applyAlignment="1" applyProtection="1">
      <alignment horizontal="left" vertical="center" wrapText="1"/>
    </xf>
    <xf numFmtId="0" fontId="8" fillId="0" borderId="16" xfId="0" applyFont="1" applyFill="1" applyBorder="1" applyAlignment="1" applyProtection="1">
      <alignment horizontal="left" vertical="center" wrapText="1"/>
    </xf>
    <xf numFmtId="0" fontId="17" fillId="2" borderId="0" xfId="0" applyFont="1" applyFill="1" applyAlignment="1">
      <alignment horizontal="left" wrapText="1"/>
    </xf>
    <xf numFmtId="49" fontId="17" fillId="11" borderId="43" xfId="0" applyNumberFormat="1" applyFont="1" applyFill="1" applyBorder="1" applyAlignment="1" applyProtection="1">
      <alignment horizontal="left" vertical="center"/>
    </xf>
    <xf numFmtId="0" fontId="9" fillId="11" borderId="44" xfId="0" applyFont="1" applyFill="1" applyBorder="1" applyAlignment="1" applyProtection="1">
      <alignment wrapText="1"/>
    </xf>
    <xf numFmtId="49" fontId="17" fillId="11" borderId="0" xfId="0" applyNumberFormat="1" applyFont="1" applyFill="1" applyBorder="1" applyAlignment="1" applyProtection="1">
      <alignment horizontal="left" vertical="center"/>
    </xf>
    <xf numFmtId="0" fontId="9" fillId="11" borderId="24" xfId="0" applyFont="1" applyFill="1" applyBorder="1" applyAlignment="1" applyProtection="1">
      <alignment wrapText="1"/>
    </xf>
    <xf numFmtId="49" fontId="17" fillId="11" borderId="25" xfId="0" applyNumberFormat="1" applyFont="1" applyFill="1" applyBorder="1" applyAlignment="1" applyProtection="1">
      <alignment horizontal="left" vertical="center"/>
    </xf>
    <xf numFmtId="0" fontId="12" fillId="10" borderId="43" xfId="0" applyFont="1" applyFill="1" applyBorder="1" applyAlignment="1" applyProtection="1">
      <alignment horizontal="left" vertical="center"/>
    </xf>
    <xf numFmtId="0" fontId="3" fillId="10" borderId="44" xfId="0" applyFont="1" applyFill="1" applyBorder="1" applyAlignment="1" applyProtection="1">
      <alignment horizontal="left"/>
    </xf>
    <xf numFmtId="0" fontId="3" fillId="10" borderId="24" xfId="0" applyFont="1" applyFill="1" applyBorder="1" applyAlignment="1" applyProtection="1">
      <alignment horizontal="left"/>
    </xf>
    <xf numFmtId="0" fontId="12" fillId="10" borderId="25" xfId="0" applyFont="1" applyFill="1" applyBorder="1" applyAlignment="1" applyProtection="1">
      <alignment horizontal="left" vertical="center"/>
    </xf>
    <xf numFmtId="0" fontId="12" fillId="10" borderId="0" xfId="0" applyFont="1" applyFill="1" applyBorder="1" applyAlignment="1" applyProtection="1">
      <alignment horizontal="left" vertical="center"/>
    </xf>
    <xf numFmtId="0" fontId="29" fillId="2" borderId="0" xfId="0" applyFont="1" applyFill="1" applyAlignment="1" applyProtection="1">
      <alignment horizontal="left" vertical="center" wrapText="1"/>
    </xf>
    <xf numFmtId="0" fontId="30" fillId="0" borderId="0" xfId="0" applyFont="1" applyFill="1" applyAlignment="1" applyProtection="1">
      <alignment horizontal="left" vertical="center" wrapText="1"/>
    </xf>
    <xf numFmtId="4" fontId="27" fillId="0" borderId="10" xfId="0" applyNumberFormat="1" applyFont="1" applyBorder="1" applyAlignment="1" applyProtection="1">
      <alignment horizontal="left" vertical="top" wrapText="1"/>
      <protection locked="0"/>
    </xf>
    <xf numFmtId="49" fontId="31" fillId="3" borderId="23" xfId="6" applyNumberFormat="1" applyFont="1" applyFill="1" applyBorder="1" applyAlignment="1" applyProtection="1">
      <alignment horizontal="left" wrapText="1"/>
    </xf>
    <xf numFmtId="0" fontId="1" fillId="0" borderId="13" xfId="0" applyFont="1" applyFill="1" applyBorder="1" applyAlignment="1" applyProtection="1">
      <alignment horizontal="left" vertical="center" wrapText="1"/>
    </xf>
    <xf numFmtId="0" fontId="28" fillId="0" borderId="0" xfId="0" applyFont="1"/>
    <xf numFmtId="0" fontId="8" fillId="0" borderId="13" xfId="0" applyFont="1" applyBorder="1" applyAlignment="1">
      <alignment vertical="center" wrapText="1"/>
    </xf>
    <xf numFmtId="49" fontId="9" fillId="0" borderId="0" xfId="7" applyNumberFormat="1" applyFont="1" applyFill="1" applyAlignment="1">
      <alignment horizontal="left" vertical="top" wrapText="1"/>
    </xf>
    <xf numFmtId="0" fontId="9" fillId="0" borderId="0" xfId="7" applyFont="1" applyFill="1" applyAlignment="1">
      <alignment horizontal="left" vertical="top" wrapText="1"/>
    </xf>
    <xf numFmtId="0" fontId="8" fillId="0" borderId="0" xfId="0" applyFont="1" applyAlignment="1">
      <alignment horizontal="left" vertical="top" wrapText="1"/>
    </xf>
    <xf numFmtId="0" fontId="32" fillId="0" borderId="0" xfId="0" applyFont="1" applyAlignment="1">
      <alignment wrapText="1"/>
    </xf>
    <xf numFmtId="0" fontId="32" fillId="0" borderId="0" xfId="0" applyFont="1" applyAlignment="1">
      <alignment vertical="top" wrapText="1"/>
    </xf>
    <xf numFmtId="0" fontId="9" fillId="0" borderId="0" xfId="0" applyFont="1" applyAlignment="1">
      <alignment horizontal="left" vertical="top" wrapText="1"/>
    </xf>
    <xf numFmtId="0" fontId="8" fillId="0" borderId="0" xfId="0" applyFont="1" applyAlignment="1">
      <alignment vertical="top" wrapText="1"/>
    </xf>
    <xf numFmtId="0" fontId="0" fillId="0" borderId="0" xfId="0" applyAlignment="1">
      <alignment horizontal="left" vertical="top" wrapText="1"/>
    </xf>
    <xf numFmtId="0" fontId="8" fillId="3" borderId="0" xfId="0" applyFont="1" applyFill="1" applyAlignment="1" applyProtection="1">
      <alignment horizontal="left" vertical="top" wrapText="1"/>
      <protection locked="0"/>
    </xf>
    <xf numFmtId="0" fontId="8" fillId="3" borderId="0" xfId="0" applyFont="1" applyFill="1" applyAlignment="1" applyProtection="1">
      <alignment wrapText="1"/>
      <protection locked="0"/>
    </xf>
    <xf numFmtId="0" fontId="8" fillId="3" borderId="0" xfId="0" applyFont="1" applyFill="1" applyAlignment="1" applyProtection="1">
      <alignment vertical="center" wrapText="1"/>
      <protection locked="0"/>
    </xf>
    <xf numFmtId="0" fontId="8" fillId="3" borderId="0" xfId="0" applyFont="1" applyFill="1" applyBorder="1" applyAlignment="1" applyProtection="1">
      <alignment wrapText="1"/>
      <protection locked="0"/>
    </xf>
    <xf numFmtId="0" fontId="11" fillId="0" borderId="0" xfId="0" applyFont="1" applyFill="1" applyBorder="1" applyAlignment="1" applyProtection="1">
      <alignment horizontal="left" wrapText="1"/>
      <protection locked="0"/>
    </xf>
    <xf numFmtId="0" fontId="3" fillId="0" borderId="0" xfId="0" applyFont="1" applyAlignment="1" applyProtection="1">
      <alignment vertical="center" wrapText="1"/>
      <protection locked="0"/>
    </xf>
    <xf numFmtId="0" fontId="3" fillId="0" borderId="0" xfId="0" applyFont="1" applyAlignment="1" applyProtection="1">
      <alignment wrapText="1"/>
      <protection locked="0"/>
    </xf>
    <xf numFmtId="0" fontId="9" fillId="3" borderId="0" xfId="0" applyFont="1" applyFill="1" applyAlignment="1" applyProtection="1">
      <alignment vertical="center" wrapText="1"/>
      <protection locked="0"/>
    </xf>
    <xf numFmtId="0" fontId="8" fillId="0" borderId="0" xfId="0" applyFont="1" applyFill="1" applyBorder="1" applyAlignment="1" applyProtection="1">
      <alignment wrapText="1"/>
      <protection locked="0"/>
    </xf>
    <xf numFmtId="0" fontId="8"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0" fontId="8" fillId="3" borderId="0" xfId="0" applyFont="1" applyFill="1" applyBorder="1" applyAlignment="1" applyProtection="1">
      <alignment vertical="center" wrapText="1"/>
      <protection locked="0"/>
    </xf>
    <xf numFmtId="0" fontId="3" fillId="0" borderId="0" xfId="0" applyFont="1" applyBorder="1" applyAlignment="1" applyProtection="1">
      <alignment wrapText="1"/>
      <protection locked="0"/>
    </xf>
    <xf numFmtId="0" fontId="3" fillId="0" borderId="0" xfId="0" applyFont="1" applyBorder="1" applyAlignment="1" applyProtection="1">
      <alignment vertical="center" wrapText="1"/>
      <protection locked="0"/>
    </xf>
    <xf numFmtId="0" fontId="8" fillId="0" borderId="0" xfId="0" applyFont="1" applyFill="1" applyAlignment="1" applyProtection="1">
      <alignment wrapText="1"/>
      <protection locked="0"/>
    </xf>
    <xf numFmtId="49" fontId="33" fillId="0" borderId="50" xfId="0" applyNumberFormat="1" applyFont="1" applyFill="1" applyBorder="1" applyAlignment="1" applyProtection="1">
      <alignment horizontal="left" vertical="center" wrapText="1"/>
      <protection locked="0"/>
    </xf>
    <xf numFmtId="1" fontId="33" fillId="0" borderId="51" xfId="0" applyNumberFormat="1" applyFont="1" applyFill="1" applyBorder="1" applyAlignment="1" applyProtection="1">
      <alignment horizontal="left" vertical="center" wrapText="1"/>
      <protection locked="0"/>
    </xf>
    <xf numFmtId="49" fontId="33" fillId="0" borderId="15" xfId="0" applyNumberFormat="1" applyFont="1" applyBorder="1" applyAlignment="1" applyProtection="1">
      <alignment horizontal="left" vertical="center" wrapText="1"/>
      <protection locked="0"/>
    </xf>
    <xf numFmtId="49" fontId="33" fillId="0" borderId="52" xfId="0" applyNumberFormat="1" applyFont="1" applyBorder="1" applyAlignment="1" applyProtection="1">
      <alignment horizontal="left" vertical="center" wrapText="1"/>
      <protection locked="0"/>
    </xf>
    <xf numFmtId="49" fontId="33" fillId="0" borderId="53" xfId="0" applyNumberFormat="1" applyFont="1" applyBorder="1" applyAlignment="1" applyProtection="1">
      <alignment horizontal="left" vertical="center" wrapText="1"/>
      <protection locked="0"/>
    </xf>
  </cellXfs>
  <cellStyles count="8">
    <cellStyle name="20 % - Aksentti3" xfId="7" builtinId="38"/>
    <cellStyle name="Euro" xfId="2" xr:uid="{00000000-0005-0000-0000-000000000000}"/>
    <cellStyle name="Euro 2" xfId="3" xr:uid="{00000000-0005-0000-0000-000001000000}"/>
    <cellStyle name="Hyperlinkki" xfId="6" builtinId="8"/>
    <cellStyle name="Normaali" xfId="0" builtinId="0"/>
    <cellStyle name="Normaali 2" xfId="1" xr:uid="{00000000-0005-0000-0000-000003000000}"/>
    <cellStyle name="Normaali 3" xfId="4" xr:uid="{00000000-0005-0000-0000-000004000000}"/>
    <cellStyle name="Normal 2" xfId="5" xr:uid="{00000000-0005-0000-0000-000005000000}"/>
  </cellStyles>
  <dxfs count="2">
    <dxf>
      <font>
        <b val="0"/>
        <i val="0"/>
        <strike val="0"/>
        <condense val="0"/>
        <extend val="0"/>
        <outline val="0"/>
        <shadow val="0"/>
        <u val="none"/>
        <vertAlign val="baseline"/>
        <sz val="11"/>
        <color auto="1"/>
        <name val="Verdana"/>
        <family val="2"/>
        <scheme val="none"/>
      </font>
      <alignment horizontal="left" vertical="top" textRotation="0" wrapText="1" indent="0" justifyLastLine="0" shrinkToFit="0" readingOrder="0"/>
    </dxf>
    <dxf>
      <font>
        <b/>
        <i val="0"/>
        <strike val="0"/>
        <condense val="0"/>
        <extend val="0"/>
        <outline val="0"/>
        <shadow val="0"/>
        <u val="none"/>
        <vertAlign val="baseline"/>
        <sz val="11"/>
        <color theme="1"/>
        <name val="Verdana"/>
        <family val="2"/>
        <scheme val="none"/>
      </font>
      <numFmt numFmtId="30" formatCode="@"/>
      <fill>
        <patternFill patternType="none">
          <fgColor indexed="64"/>
          <bgColor indexed="65"/>
        </patternFill>
      </fill>
      <alignment horizontal="left" vertical="top" textRotation="0" wrapText="1" indent="0" justifyLastLine="0" shrinkToFit="0" readingOrder="0"/>
    </dxf>
  </dxfs>
  <tableStyles count="1" defaultTableStyle="TableStyleMedium9" defaultPivotStyle="PivotStyleLight16">
    <tableStyle name="Otsikko" pivot="0" count="0" xr9:uid="{65D61E9D-BF66-4F22-9316-21119D91B178}"/>
  </tableStyles>
  <colors>
    <mruColors>
      <color rgb="FFE5EFCD"/>
      <color rgb="FF597623"/>
      <color rgb="FFF1F1F1"/>
      <color rgb="FF005966"/>
      <color rgb="FF59771E"/>
      <color rgb="FF005977"/>
      <color rgb="FFD8E7B3"/>
      <color rgb="FF94C43A"/>
      <color rgb="FFFAEFDB"/>
      <color rgb="FF94C6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132362</xdr:colOff>
      <xdr:row>0</xdr:row>
      <xdr:rowOff>130628</xdr:rowOff>
    </xdr:from>
    <xdr:to>
      <xdr:col>9</xdr:col>
      <xdr:colOff>117121</xdr:colOff>
      <xdr:row>0</xdr:row>
      <xdr:rowOff>973999</xdr:rowOff>
    </xdr:to>
    <xdr:pic>
      <xdr:nvPicPr>
        <xdr:cNvPr id="4" name="Kuva 3" descr="ara_logo_sRGB">
          <a:extLst>
            <a:ext uri="{FF2B5EF4-FFF2-40B4-BE49-F238E27FC236}">
              <a16:creationId xmlns:a16="http://schemas.microsoft.com/office/drawing/2014/main" id="{E52BCE99-80E6-465B-A475-EBA75701FF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80476" y="130628"/>
          <a:ext cx="3056413" cy="8490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59CE4D-FE5D-4091-82A4-68BC9BAC9D74}" name="Taulukko1" displayName="Taulukko1" ref="A1:B1048575" totalsRowShown="0">
  <autoFilter ref="A1:B1048575" xr:uid="{EBA749EF-E0F9-4772-90E2-0A08BA1E389A}"/>
  <sortState xmlns:xlrd2="http://schemas.microsoft.com/office/spreadsheetml/2017/richdata2" ref="A2:B1048575">
    <sortCondition ref="A1:A1048575"/>
  </sortState>
  <tableColumns count="2">
    <tableColumn id="1" xr3:uid="{ECD9D4EC-07A2-4FB9-9F6D-9FA59E4BEA30}" name="Asia" dataDxfId="1" dataCellStyle="20 % - Aksentti3"/>
    <tableColumn id="2" xr3:uid="{9974CFEF-CBD6-4D72-AA7A-17F77E82297A}" name="Ohje" dataDxfId="0"/>
  </tableColumns>
  <tableStyleInfo name="TableStyleLight18" showFirstColumn="0" showLastColumn="0" showRowStripes="1" showColumnStripes="0"/>
</table>
</file>

<file path=xl/theme/theme1.xml><?xml version="1.0" encoding="utf-8"?>
<a:theme xmlns:a="http://schemas.openxmlformats.org/drawingml/2006/main" name="ARA2021">
  <a:themeElements>
    <a:clrScheme name="ARA-asiakirjat">
      <a:dk1>
        <a:srgbClr val="262626"/>
      </a:dk1>
      <a:lt1>
        <a:srgbClr val="FFFFFF"/>
      </a:lt1>
      <a:dk2>
        <a:srgbClr val="2E5053"/>
      </a:dk2>
      <a:lt2>
        <a:srgbClr val="F2F2F2"/>
      </a:lt2>
      <a:accent1>
        <a:srgbClr val="79A130"/>
      </a:accent1>
      <a:accent2>
        <a:srgbClr val="199BE6"/>
      </a:accent2>
      <a:accent3>
        <a:srgbClr val="329FA9"/>
      </a:accent3>
      <a:accent4>
        <a:srgbClr val="2E5053"/>
      </a:accent4>
      <a:accent5>
        <a:srgbClr val="9933CC"/>
      </a:accent5>
      <a:accent6>
        <a:srgbClr val="C73D82"/>
      </a:accent6>
      <a:hlink>
        <a:srgbClr val="0070C0"/>
      </a:hlink>
      <a:folHlink>
        <a:srgbClr val="79A130"/>
      </a:folHlink>
    </a:clrScheme>
    <a:fontScheme name="ARA 2020">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BE5E6-CE3E-41F9-9A4D-C5B016DB3F64}">
  <sheetPr codeName="Taul2"/>
  <dimension ref="A1:M178"/>
  <sheetViews>
    <sheetView showGridLines="0" tabSelected="1" zoomScale="90" zoomScaleNormal="90" workbookViewId="0">
      <pane xSplit="1" ySplit="3" topLeftCell="B4" activePane="bottomRight" state="frozen"/>
      <selection pane="topRight" activeCell="B1" sqref="B1"/>
      <selection pane="bottomLeft" activeCell="A4" sqref="A4"/>
      <selection pane="bottomRight"/>
    </sheetView>
  </sheetViews>
  <sheetFormatPr defaultColWidth="8.7265625" defaultRowHeight="13.8" x14ac:dyDescent="0.25"/>
  <cols>
    <col min="1" max="1" width="58.6328125" style="15" customWidth="1"/>
    <col min="2" max="2" width="28.1796875" style="45" customWidth="1"/>
    <col min="3" max="3" width="8.36328125" style="45" customWidth="1"/>
    <col min="4" max="4" width="28.1796875" style="45" customWidth="1"/>
    <col min="5" max="5" width="8.36328125" style="45" customWidth="1"/>
    <col min="6" max="6" width="28.1796875" style="45" customWidth="1"/>
    <col min="7" max="7" width="8.36328125" style="45" customWidth="1"/>
    <col min="8" max="8" width="28.1796875" style="45" customWidth="1"/>
    <col min="9" max="9" width="8.36328125" style="45" customWidth="1"/>
    <col min="10" max="10" width="28.6328125" style="253" customWidth="1"/>
    <col min="11" max="16384" width="8.7265625" style="30"/>
  </cols>
  <sheetData>
    <row r="1" spans="1:13" s="29" customFormat="1" ht="98.4" customHeight="1" thickBot="1" x14ac:dyDescent="0.3">
      <c r="A1" s="53" t="s">
        <v>185</v>
      </c>
      <c r="B1" s="11"/>
      <c r="C1" s="27"/>
      <c r="D1" s="181"/>
      <c r="E1" s="28"/>
      <c r="F1" s="12"/>
      <c r="G1" s="12"/>
      <c r="H1" s="12"/>
      <c r="I1" s="12"/>
      <c r="J1" s="252"/>
    </row>
    <row r="2" spans="1:13" ht="65.400000000000006" customHeight="1" thickBot="1" x14ac:dyDescent="0.35">
      <c r="A2" s="188" t="s">
        <v>250</v>
      </c>
      <c r="B2" s="192" t="s">
        <v>255</v>
      </c>
      <c r="C2" s="193"/>
      <c r="D2" s="220" t="s">
        <v>256</v>
      </c>
      <c r="E2" s="174"/>
      <c r="F2" s="221" t="s">
        <v>303</v>
      </c>
      <c r="G2" s="174"/>
      <c r="H2" s="221" t="s">
        <v>303</v>
      </c>
      <c r="I2" s="174"/>
    </row>
    <row r="3" spans="1:13" s="58" customFormat="1" ht="56.4" customHeight="1" thickTop="1" x14ac:dyDescent="0.25">
      <c r="A3" s="203"/>
      <c r="B3" s="267"/>
      <c r="C3" s="268"/>
      <c r="D3" s="269"/>
      <c r="E3" s="270"/>
      <c r="F3" s="271"/>
      <c r="G3" s="270"/>
      <c r="H3" s="271"/>
      <c r="I3" s="270"/>
      <c r="J3" s="254"/>
    </row>
    <row r="4" spans="1:13" ht="31.2" customHeight="1" x14ac:dyDescent="0.25">
      <c r="A4" s="189" t="s">
        <v>254</v>
      </c>
      <c r="B4" s="227" t="s">
        <v>131</v>
      </c>
      <c r="C4" s="228"/>
      <c r="D4" s="229" t="s">
        <v>131</v>
      </c>
      <c r="E4" s="230"/>
      <c r="F4" s="231" t="s">
        <v>131</v>
      </c>
      <c r="G4" s="230"/>
      <c r="H4" s="231" t="s">
        <v>131</v>
      </c>
      <c r="I4" s="230"/>
    </row>
    <row r="5" spans="1:13" ht="33" customHeight="1" x14ac:dyDescent="0.25">
      <c r="A5" s="203"/>
      <c r="B5" s="232" t="s">
        <v>249</v>
      </c>
      <c r="C5" s="233"/>
      <c r="D5" s="236" t="s">
        <v>249</v>
      </c>
      <c r="E5" s="234"/>
      <c r="F5" s="235" t="s">
        <v>258</v>
      </c>
      <c r="G5" s="234"/>
      <c r="H5" s="235" t="s">
        <v>258</v>
      </c>
      <c r="I5" s="234"/>
    </row>
    <row r="6" spans="1:13" ht="32.549999999999997" customHeight="1" x14ac:dyDescent="0.25">
      <c r="A6" s="189" t="s">
        <v>253</v>
      </c>
      <c r="B6" s="194"/>
      <c r="C6" s="207"/>
      <c r="D6" s="183"/>
      <c r="E6" s="210"/>
      <c r="F6" s="50"/>
      <c r="G6" s="210"/>
      <c r="H6" s="50"/>
      <c r="I6" s="210"/>
    </row>
    <row r="7" spans="1:13" ht="31.95" customHeight="1" thickBot="1" x14ac:dyDescent="0.3">
      <c r="A7" s="204"/>
      <c r="B7" s="195" t="s">
        <v>257</v>
      </c>
      <c r="C7" s="208"/>
      <c r="D7" s="191" t="s">
        <v>257</v>
      </c>
      <c r="E7" s="211"/>
      <c r="F7" s="180" t="s">
        <v>257</v>
      </c>
      <c r="G7" s="211"/>
      <c r="H7" s="180" t="s">
        <v>257</v>
      </c>
      <c r="I7" s="211"/>
    </row>
    <row r="8" spans="1:13" ht="32.549999999999997" customHeight="1" thickBot="1" x14ac:dyDescent="0.3">
      <c r="A8" s="189" t="s">
        <v>251</v>
      </c>
      <c r="B8" s="196"/>
      <c r="C8" s="209"/>
      <c r="D8" s="184"/>
      <c r="E8" s="212"/>
      <c r="F8" s="51"/>
      <c r="G8" s="212"/>
      <c r="H8" s="51"/>
      <c r="I8" s="212"/>
    </row>
    <row r="9" spans="1:13" ht="31.5" customHeight="1" x14ac:dyDescent="0.25">
      <c r="A9" s="205"/>
      <c r="B9" s="197" t="s">
        <v>132</v>
      </c>
      <c r="C9" s="198"/>
      <c r="D9" s="185" t="s">
        <v>132</v>
      </c>
      <c r="E9" s="47"/>
      <c r="F9" s="46" t="s">
        <v>132</v>
      </c>
      <c r="G9" s="47"/>
      <c r="H9" s="46" t="s">
        <v>132</v>
      </c>
      <c r="I9" s="47"/>
    </row>
    <row r="10" spans="1:13" ht="33" customHeight="1" thickBot="1" x14ac:dyDescent="0.3">
      <c r="A10" s="206" t="s">
        <v>252</v>
      </c>
      <c r="B10" s="199" t="s">
        <v>249</v>
      </c>
      <c r="C10" s="200"/>
      <c r="D10" s="186" t="s">
        <v>249</v>
      </c>
      <c r="E10" s="48"/>
      <c r="F10" s="186" t="s">
        <v>249</v>
      </c>
      <c r="G10" s="48"/>
      <c r="H10" s="186" t="s">
        <v>249</v>
      </c>
      <c r="I10" s="48"/>
    </row>
    <row r="11" spans="1:13" ht="32.549999999999997" customHeight="1" thickBot="1" x14ac:dyDescent="0.3">
      <c r="A11" s="190"/>
      <c r="B11" s="201"/>
      <c r="C11" s="202"/>
      <c r="D11" s="187"/>
      <c r="E11" s="179"/>
      <c r="F11" s="52"/>
      <c r="G11" s="179"/>
      <c r="H11" s="52"/>
      <c r="I11" s="179"/>
    </row>
    <row r="12" spans="1:13" s="31" customFormat="1" ht="47.4" customHeight="1" x14ac:dyDescent="0.4">
      <c r="A12" s="54" t="s">
        <v>110</v>
      </c>
      <c r="E12" s="32"/>
      <c r="F12" s="14"/>
      <c r="J12" s="255"/>
    </row>
    <row r="13" spans="1:13" s="31" customFormat="1" ht="52.95" customHeight="1" thickBot="1" x14ac:dyDescent="0.35">
      <c r="A13" s="83" t="s">
        <v>191</v>
      </c>
      <c r="B13" s="240" t="str">
        <f>IF(B3="","",(B3))</f>
        <v/>
      </c>
      <c r="C13" s="84" t="s">
        <v>259</v>
      </c>
      <c r="D13" s="240" t="str">
        <f>IF(D3="","",(D3))</f>
        <v/>
      </c>
      <c r="E13" s="84" t="s">
        <v>259</v>
      </c>
      <c r="F13" s="240" t="str">
        <f>IF(F3="","",(F3))</f>
        <v/>
      </c>
      <c r="G13" s="84" t="s">
        <v>259</v>
      </c>
      <c r="H13" s="240" t="str">
        <f>IF(H3="","",(H3))</f>
        <v/>
      </c>
      <c r="I13" s="84" t="s">
        <v>259</v>
      </c>
      <c r="J13" s="256"/>
      <c r="L13" s="79"/>
      <c r="M13" s="79"/>
    </row>
    <row r="14" spans="1:13" s="58" customFormat="1" ht="25.05" customHeight="1" thickTop="1" x14ac:dyDescent="0.25">
      <c r="A14" s="49" t="s">
        <v>189</v>
      </c>
      <c r="B14" s="57">
        <f>B43-B46+B57-B15-B16-B17-B18-B19-B20</f>
        <v>0</v>
      </c>
      <c r="C14" s="57" t="str">
        <f t="shared" ref="C14:C21" si="0">IF(B14="","",IF(B14=0,"",(B14/B$6/$A$11)))</f>
        <v/>
      </c>
      <c r="D14" s="57">
        <f>D43-D46+D57-D15-D16-D17-D18-D19-D20</f>
        <v>0</v>
      </c>
      <c r="E14" s="57" t="str">
        <f t="shared" ref="E14:E21" si="1">IF(D14="","",IF(D14=0,"",(D14/D$6/$A$11)))</f>
        <v/>
      </c>
      <c r="F14" s="57">
        <f>F43-F46+F57-F15-F16-F17-F18-F19-F20</f>
        <v>0</v>
      </c>
      <c r="G14" s="57" t="str">
        <f t="shared" ref="G14:G21" si="2">IF(F14="","",IF(F14=0,"",(F14/F$6/$A$11)))</f>
        <v/>
      </c>
      <c r="H14" s="57">
        <f>H43-H46+H57-H15-H16-H17-H18-H19-H20</f>
        <v>0</v>
      </c>
      <c r="I14" s="57" t="str">
        <f t="shared" ref="I14:I21" si="3">IF(H14="","",IF(H14=0,"",(H14/H$6/$A$11)))</f>
        <v/>
      </c>
      <c r="J14" s="254"/>
    </row>
    <row r="15" spans="1:13" s="58" customFormat="1" ht="25.05" customHeight="1" x14ac:dyDescent="0.25">
      <c r="A15" s="59" t="s">
        <v>81</v>
      </c>
      <c r="B15" s="60"/>
      <c r="C15" s="56" t="str">
        <f t="shared" si="0"/>
        <v/>
      </c>
      <c r="D15" s="60"/>
      <c r="E15" s="56" t="str">
        <f t="shared" si="1"/>
        <v/>
      </c>
      <c r="F15" s="60"/>
      <c r="G15" s="56" t="str">
        <f t="shared" si="2"/>
        <v/>
      </c>
      <c r="H15" s="60"/>
      <c r="I15" s="57" t="str">
        <f t="shared" si="3"/>
        <v/>
      </c>
      <c r="J15" s="254"/>
    </row>
    <row r="16" spans="1:13" s="58" customFormat="1" ht="25.05" customHeight="1" x14ac:dyDescent="0.25">
      <c r="A16" s="59" t="s">
        <v>21</v>
      </c>
      <c r="B16" s="60"/>
      <c r="C16" s="56" t="str">
        <f t="shared" si="0"/>
        <v/>
      </c>
      <c r="D16" s="60"/>
      <c r="E16" s="56" t="str">
        <f t="shared" si="1"/>
        <v/>
      </c>
      <c r="F16" s="60"/>
      <c r="G16" s="56" t="str">
        <f t="shared" si="2"/>
        <v/>
      </c>
      <c r="H16" s="60"/>
      <c r="I16" s="57" t="str">
        <f t="shared" si="3"/>
        <v/>
      </c>
      <c r="J16" s="254"/>
    </row>
    <row r="17" spans="1:10" s="58" customFormat="1" ht="25.05" customHeight="1" x14ac:dyDescent="0.25">
      <c r="A17" s="59" t="s">
        <v>13</v>
      </c>
      <c r="B17" s="60"/>
      <c r="C17" s="56" t="str">
        <f t="shared" si="0"/>
        <v/>
      </c>
      <c r="D17" s="60"/>
      <c r="E17" s="56" t="str">
        <f t="shared" si="1"/>
        <v/>
      </c>
      <c r="F17" s="60"/>
      <c r="G17" s="56" t="str">
        <f t="shared" si="2"/>
        <v/>
      </c>
      <c r="H17" s="60"/>
      <c r="I17" s="57" t="str">
        <f t="shared" si="3"/>
        <v/>
      </c>
      <c r="J17" s="257"/>
    </row>
    <row r="18" spans="1:10" s="58" customFormat="1" ht="25.05" customHeight="1" x14ac:dyDescent="0.25">
      <c r="A18" s="59" t="s">
        <v>0</v>
      </c>
      <c r="B18" s="60"/>
      <c r="C18" s="56" t="str">
        <f t="shared" si="0"/>
        <v/>
      </c>
      <c r="D18" s="60"/>
      <c r="E18" s="56" t="str">
        <f t="shared" si="1"/>
        <v/>
      </c>
      <c r="F18" s="60"/>
      <c r="G18" s="56" t="str">
        <f t="shared" si="2"/>
        <v/>
      </c>
      <c r="H18" s="60"/>
      <c r="I18" s="57" t="str">
        <f t="shared" si="3"/>
        <v/>
      </c>
      <c r="J18" s="257"/>
    </row>
    <row r="19" spans="1:10" s="58" customFormat="1" ht="25.05" customHeight="1" x14ac:dyDescent="0.25">
      <c r="A19" s="59" t="s">
        <v>32</v>
      </c>
      <c r="B19" s="60"/>
      <c r="C19" s="56" t="str">
        <f t="shared" si="0"/>
        <v/>
      </c>
      <c r="D19" s="60"/>
      <c r="E19" s="56" t="str">
        <f t="shared" si="1"/>
        <v/>
      </c>
      <c r="F19" s="60"/>
      <c r="G19" s="56" t="str">
        <f t="shared" si="2"/>
        <v/>
      </c>
      <c r="H19" s="60"/>
      <c r="I19" s="57" t="str">
        <f t="shared" si="3"/>
        <v/>
      </c>
      <c r="J19" s="257"/>
    </row>
    <row r="20" spans="1:10" s="58" customFormat="1" ht="25.05" customHeight="1" x14ac:dyDescent="0.25">
      <c r="A20" s="61" t="s">
        <v>120</v>
      </c>
      <c r="B20" s="60"/>
      <c r="C20" s="56" t="str">
        <f t="shared" si="0"/>
        <v/>
      </c>
      <c r="D20" s="60"/>
      <c r="E20" s="56" t="str">
        <f t="shared" si="1"/>
        <v/>
      </c>
      <c r="F20" s="60"/>
      <c r="G20" s="56" t="str">
        <f t="shared" si="2"/>
        <v/>
      </c>
      <c r="H20" s="60"/>
      <c r="I20" s="57" t="str">
        <f t="shared" si="3"/>
        <v/>
      </c>
      <c r="J20" s="257"/>
    </row>
    <row r="21" spans="1:10" s="58" customFormat="1" ht="25.05" customHeight="1" x14ac:dyDescent="0.25">
      <c r="A21" s="171" t="s">
        <v>161</v>
      </c>
      <c r="B21" s="55">
        <f>SUM(B14:B20)</f>
        <v>0</v>
      </c>
      <c r="C21" s="56" t="str">
        <f t="shared" si="0"/>
        <v/>
      </c>
      <c r="D21" s="55">
        <f>SUM(D14:D20)</f>
        <v>0</v>
      </c>
      <c r="E21" s="56" t="str">
        <f t="shared" si="1"/>
        <v/>
      </c>
      <c r="F21" s="55">
        <f>SUM(F14:F20)</f>
        <v>0</v>
      </c>
      <c r="G21" s="56" t="str">
        <f t="shared" si="2"/>
        <v/>
      </c>
      <c r="H21" s="55">
        <f>SUM(H14:H20)</f>
        <v>0</v>
      </c>
      <c r="I21" s="57" t="str">
        <f t="shared" si="3"/>
        <v/>
      </c>
      <c r="J21" s="257"/>
    </row>
    <row r="22" spans="1:10" ht="39" customHeight="1" x14ac:dyDescent="0.3">
      <c r="A22" s="62" t="s">
        <v>14</v>
      </c>
      <c r="B22" s="1"/>
      <c r="C22" s="33"/>
      <c r="D22" s="1"/>
      <c r="E22" s="33"/>
      <c r="F22" s="1"/>
      <c r="G22" s="33"/>
      <c r="H22" s="1"/>
      <c r="I22" s="33"/>
      <c r="J22" s="258"/>
    </row>
    <row r="23" spans="1:10" s="58" customFormat="1" ht="25.05" customHeight="1" x14ac:dyDescent="0.25">
      <c r="A23" s="59" t="s">
        <v>85</v>
      </c>
      <c r="B23" s="60"/>
      <c r="C23" s="56" t="str">
        <f t="shared" ref="C23:C43" si="4">IF(B23="","",IF(B23=0,"",(B23/B$6/$A$11)))</f>
        <v/>
      </c>
      <c r="D23" s="60"/>
      <c r="E23" s="56" t="str">
        <f t="shared" ref="E23:E43" si="5">IF(D23="","",IF(D23=0,"",(D23/D$6/$A$11)))</f>
        <v/>
      </c>
      <c r="F23" s="60"/>
      <c r="G23" s="56" t="str">
        <f t="shared" ref="G23:G43" si="6">IF(F23="","",IF(F23=0,"",(F23/F$6/$A$11)))</f>
        <v/>
      </c>
      <c r="H23" s="60"/>
      <c r="I23" s="56" t="str">
        <f t="shared" ref="I23:I43" si="7">IF(H23="","",IF(H23=0,"",(H23/H$6/$A$11)))</f>
        <v/>
      </c>
      <c r="J23" s="257"/>
    </row>
    <row r="24" spans="1:10" s="58" customFormat="1" ht="25.05" customHeight="1" x14ac:dyDescent="0.25">
      <c r="A24" s="59" t="s">
        <v>18</v>
      </c>
      <c r="B24" s="60"/>
      <c r="C24" s="56" t="str">
        <f t="shared" si="4"/>
        <v/>
      </c>
      <c r="D24" s="60"/>
      <c r="E24" s="56" t="str">
        <f t="shared" si="5"/>
        <v/>
      </c>
      <c r="F24" s="60"/>
      <c r="G24" s="56" t="str">
        <f t="shared" si="6"/>
        <v/>
      </c>
      <c r="H24" s="60"/>
      <c r="I24" s="57" t="str">
        <f t="shared" si="7"/>
        <v/>
      </c>
      <c r="J24" s="257"/>
    </row>
    <row r="25" spans="1:10" s="58" customFormat="1" ht="25.05" customHeight="1" x14ac:dyDescent="0.25">
      <c r="A25" s="59" t="s">
        <v>1</v>
      </c>
      <c r="B25" s="60"/>
      <c r="C25" s="56" t="str">
        <f t="shared" si="4"/>
        <v/>
      </c>
      <c r="D25" s="60"/>
      <c r="E25" s="56" t="str">
        <f t="shared" si="5"/>
        <v/>
      </c>
      <c r="F25" s="60"/>
      <c r="G25" s="56" t="str">
        <f t="shared" si="6"/>
        <v/>
      </c>
      <c r="H25" s="60"/>
      <c r="I25" s="57" t="str">
        <f t="shared" si="7"/>
        <v/>
      </c>
      <c r="J25" s="257"/>
    </row>
    <row r="26" spans="1:10" s="58" customFormat="1" ht="25.05" customHeight="1" x14ac:dyDescent="0.25">
      <c r="A26" s="59" t="s">
        <v>2</v>
      </c>
      <c r="B26" s="60"/>
      <c r="C26" s="56" t="str">
        <f t="shared" si="4"/>
        <v/>
      </c>
      <c r="D26" s="60"/>
      <c r="E26" s="56" t="str">
        <f t="shared" si="5"/>
        <v/>
      </c>
      <c r="F26" s="60"/>
      <c r="G26" s="56" t="str">
        <f t="shared" si="6"/>
        <v/>
      </c>
      <c r="H26" s="60"/>
      <c r="I26" s="57" t="str">
        <f t="shared" si="7"/>
        <v/>
      </c>
      <c r="J26" s="257"/>
    </row>
    <row r="27" spans="1:10" s="58" customFormat="1" ht="25.05" customHeight="1" x14ac:dyDescent="0.25">
      <c r="A27" s="59" t="s">
        <v>3</v>
      </c>
      <c r="B27" s="60"/>
      <c r="C27" s="56" t="str">
        <f t="shared" si="4"/>
        <v/>
      </c>
      <c r="D27" s="60"/>
      <c r="E27" s="56" t="str">
        <f t="shared" si="5"/>
        <v/>
      </c>
      <c r="F27" s="60"/>
      <c r="G27" s="56" t="str">
        <f t="shared" si="6"/>
        <v/>
      </c>
      <c r="H27" s="60"/>
      <c r="I27" s="57" t="str">
        <f t="shared" si="7"/>
        <v/>
      </c>
      <c r="J27" s="257"/>
    </row>
    <row r="28" spans="1:10" s="58" customFormat="1" ht="25.05" customHeight="1" x14ac:dyDescent="0.25">
      <c r="A28" s="59" t="s">
        <v>4</v>
      </c>
      <c r="B28" s="60"/>
      <c r="C28" s="56" t="str">
        <f t="shared" si="4"/>
        <v/>
      </c>
      <c r="D28" s="60"/>
      <c r="E28" s="56" t="str">
        <f t="shared" si="5"/>
        <v/>
      </c>
      <c r="F28" s="60"/>
      <c r="G28" s="56" t="str">
        <f t="shared" si="6"/>
        <v/>
      </c>
      <c r="H28" s="60"/>
      <c r="I28" s="57" t="str">
        <f t="shared" si="7"/>
        <v/>
      </c>
      <c r="J28" s="257"/>
    </row>
    <row r="29" spans="1:10" s="58" customFormat="1" ht="25.05" customHeight="1" x14ac:dyDescent="0.25">
      <c r="A29" s="59" t="s">
        <v>5</v>
      </c>
      <c r="B29" s="60"/>
      <c r="C29" s="56" t="str">
        <f t="shared" si="4"/>
        <v/>
      </c>
      <c r="D29" s="60"/>
      <c r="E29" s="56" t="str">
        <f t="shared" si="5"/>
        <v/>
      </c>
      <c r="F29" s="60"/>
      <c r="G29" s="56" t="str">
        <f t="shared" si="6"/>
        <v/>
      </c>
      <c r="H29" s="60"/>
      <c r="I29" s="57" t="str">
        <f t="shared" si="7"/>
        <v/>
      </c>
      <c r="J29" s="257"/>
    </row>
    <row r="30" spans="1:10" s="58" customFormat="1" ht="25.05" customHeight="1" x14ac:dyDescent="0.25">
      <c r="A30" s="59" t="s">
        <v>6</v>
      </c>
      <c r="B30" s="60"/>
      <c r="C30" s="56" t="str">
        <f t="shared" si="4"/>
        <v/>
      </c>
      <c r="D30" s="60"/>
      <c r="E30" s="56" t="str">
        <f t="shared" si="5"/>
        <v/>
      </c>
      <c r="F30" s="60"/>
      <c r="G30" s="56" t="str">
        <f t="shared" si="6"/>
        <v/>
      </c>
      <c r="H30" s="60"/>
      <c r="I30" s="57" t="str">
        <f t="shared" si="7"/>
        <v/>
      </c>
      <c r="J30" s="257"/>
    </row>
    <row r="31" spans="1:10" s="58" customFormat="1" ht="25.05" customHeight="1" x14ac:dyDescent="0.25">
      <c r="A31" s="59" t="s">
        <v>7</v>
      </c>
      <c r="B31" s="60"/>
      <c r="C31" s="56" t="str">
        <f t="shared" si="4"/>
        <v/>
      </c>
      <c r="D31" s="60"/>
      <c r="E31" s="56" t="str">
        <f t="shared" si="5"/>
        <v/>
      </c>
      <c r="F31" s="60"/>
      <c r="G31" s="56" t="str">
        <f t="shared" si="6"/>
        <v/>
      </c>
      <c r="H31" s="60"/>
      <c r="I31" s="57" t="str">
        <f t="shared" si="7"/>
        <v/>
      </c>
      <c r="J31" s="257"/>
    </row>
    <row r="32" spans="1:10" s="58" customFormat="1" ht="25.05" customHeight="1" x14ac:dyDescent="0.25">
      <c r="A32" s="59" t="s">
        <v>8</v>
      </c>
      <c r="B32" s="60"/>
      <c r="C32" s="56" t="str">
        <f t="shared" si="4"/>
        <v/>
      </c>
      <c r="D32" s="60"/>
      <c r="E32" s="56" t="str">
        <f t="shared" si="5"/>
        <v/>
      </c>
      <c r="F32" s="60"/>
      <c r="G32" s="56" t="str">
        <f t="shared" si="6"/>
        <v/>
      </c>
      <c r="H32" s="60"/>
      <c r="I32" s="57" t="str">
        <f t="shared" si="7"/>
        <v/>
      </c>
      <c r="J32" s="257"/>
    </row>
    <row r="33" spans="1:10" s="58" customFormat="1" ht="25.05" customHeight="1" x14ac:dyDescent="0.25">
      <c r="A33" s="59" t="s">
        <v>9</v>
      </c>
      <c r="B33" s="60"/>
      <c r="C33" s="56" t="str">
        <f t="shared" si="4"/>
        <v/>
      </c>
      <c r="D33" s="60"/>
      <c r="E33" s="56" t="str">
        <f t="shared" si="5"/>
        <v/>
      </c>
      <c r="F33" s="60"/>
      <c r="G33" s="56" t="str">
        <f t="shared" si="6"/>
        <v/>
      </c>
      <c r="H33" s="60"/>
      <c r="I33" s="57" t="str">
        <f t="shared" si="7"/>
        <v/>
      </c>
      <c r="J33" s="254"/>
    </row>
    <row r="34" spans="1:10" s="58" customFormat="1" ht="25.05" customHeight="1" x14ac:dyDescent="0.25">
      <c r="A34" s="59" t="s">
        <v>28</v>
      </c>
      <c r="B34" s="60"/>
      <c r="C34" s="56" t="str">
        <f t="shared" si="4"/>
        <v/>
      </c>
      <c r="D34" s="60"/>
      <c r="E34" s="56" t="str">
        <f t="shared" si="5"/>
        <v/>
      </c>
      <c r="F34" s="60"/>
      <c r="G34" s="56" t="str">
        <f t="shared" si="6"/>
        <v/>
      </c>
      <c r="H34" s="60"/>
      <c r="I34" s="57" t="str">
        <f t="shared" si="7"/>
        <v/>
      </c>
      <c r="J34" s="254"/>
    </row>
    <row r="35" spans="1:10" s="58" customFormat="1" ht="25.05" customHeight="1" x14ac:dyDescent="0.25">
      <c r="A35" s="59" t="s">
        <v>10</v>
      </c>
      <c r="B35" s="60"/>
      <c r="C35" s="56" t="str">
        <f t="shared" si="4"/>
        <v/>
      </c>
      <c r="D35" s="60"/>
      <c r="E35" s="56" t="str">
        <f t="shared" si="5"/>
        <v/>
      </c>
      <c r="F35" s="60"/>
      <c r="G35" s="56" t="str">
        <f t="shared" si="6"/>
        <v/>
      </c>
      <c r="H35" s="60"/>
      <c r="I35" s="57" t="str">
        <f t="shared" si="7"/>
        <v/>
      </c>
      <c r="J35" s="254"/>
    </row>
    <row r="36" spans="1:10" s="58" customFormat="1" ht="25.05" customHeight="1" x14ac:dyDescent="0.25">
      <c r="A36" s="59" t="s">
        <v>19</v>
      </c>
      <c r="B36" s="60"/>
      <c r="C36" s="56" t="str">
        <f t="shared" si="4"/>
        <v/>
      </c>
      <c r="D36" s="60"/>
      <c r="E36" s="56" t="str">
        <f t="shared" si="5"/>
        <v/>
      </c>
      <c r="F36" s="60"/>
      <c r="G36" s="56" t="str">
        <f t="shared" si="6"/>
        <v/>
      </c>
      <c r="H36" s="60"/>
      <c r="I36" s="57" t="str">
        <f t="shared" si="7"/>
        <v/>
      </c>
      <c r="J36" s="254"/>
    </row>
    <row r="37" spans="1:10" s="58" customFormat="1" ht="25.05" customHeight="1" x14ac:dyDescent="0.25">
      <c r="A37" s="59" t="s">
        <v>59</v>
      </c>
      <c r="B37" s="60"/>
      <c r="C37" s="56" t="str">
        <f t="shared" si="4"/>
        <v/>
      </c>
      <c r="D37" s="60"/>
      <c r="E37" s="56" t="str">
        <f t="shared" si="5"/>
        <v/>
      </c>
      <c r="F37" s="60"/>
      <c r="G37" s="56" t="str">
        <f t="shared" si="6"/>
        <v/>
      </c>
      <c r="H37" s="60"/>
      <c r="I37" s="57" t="str">
        <f t="shared" si="7"/>
        <v/>
      </c>
      <c r="J37" s="254"/>
    </row>
    <row r="38" spans="1:10" s="58" customFormat="1" ht="25.05" customHeight="1" x14ac:dyDescent="0.25">
      <c r="A38" s="59" t="s">
        <v>26</v>
      </c>
      <c r="B38" s="60"/>
      <c r="C38" s="56" t="str">
        <f t="shared" si="4"/>
        <v/>
      </c>
      <c r="D38" s="60"/>
      <c r="E38" s="56" t="str">
        <f t="shared" si="5"/>
        <v/>
      </c>
      <c r="F38" s="60"/>
      <c r="G38" s="56" t="str">
        <f t="shared" si="6"/>
        <v/>
      </c>
      <c r="H38" s="60"/>
      <c r="I38" s="57" t="str">
        <f t="shared" si="7"/>
        <v/>
      </c>
      <c r="J38" s="254"/>
    </row>
    <row r="39" spans="1:10" s="58" customFormat="1" ht="25.05" customHeight="1" x14ac:dyDescent="0.25">
      <c r="A39" s="59" t="s">
        <v>33</v>
      </c>
      <c r="B39" s="60"/>
      <c r="C39" s="56" t="str">
        <f t="shared" si="4"/>
        <v/>
      </c>
      <c r="D39" s="60"/>
      <c r="E39" s="56" t="str">
        <f t="shared" si="5"/>
        <v/>
      </c>
      <c r="F39" s="60"/>
      <c r="G39" s="57" t="str">
        <f t="shared" si="6"/>
        <v/>
      </c>
      <c r="H39" s="60"/>
      <c r="I39" s="57" t="str">
        <f t="shared" si="7"/>
        <v/>
      </c>
      <c r="J39" s="254"/>
    </row>
    <row r="40" spans="1:10" s="58" customFormat="1" ht="25.05" customHeight="1" x14ac:dyDescent="0.25">
      <c r="A40" s="61" t="s">
        <v>12</v>
      </c>
      <c r="B40" s="60"/>
      <c r="C40" s="56" t="str">
        <f t="shared" si="4"/>
        <v/>
      </c>
      <c r="D40" s="60"/>
      <c r="E40" s="56" t="str">
        <f t="shared" si="5"/>
        <v/>
      </c>
      <c r="F40" s="60"/>
      <c r="G40" s="56" t="str">
        <f t="shared" si="6"/>
        <v/>
      </c>
      <c r="H40" s="60"/>
      <c r="I40" s="57" t="str">
        <f t="shared" si="7"/>
        <v/>
      </c>
      <c r="J40" s="254"/>
    </row>
    <row r="41" spans="1:10" s="58" customFormat="1" ht="25.05" customHeight="1" x14ac:dyDescent="0.25">
      <c r="A41" s="216" t="s">
        <v>164</v>
      </c>
      <c r="B41" s="63">
        <f>SUM(B23:B40)</f>
        <v>0</v>
      </c>
      <c r="C41" s="56" t="str">
        <f t="shared" si="4"/>
        <v/>
      </c>
      <c r="D41" s="63">
        <f>SUM(D23:D40)</f>
        <v>0</v>
      </c>
      <c r="E41" s="56" t="str">
        <f t="shared" si="5"/>
        <v/>
      </c>
      <c r="F41" s="63">
        <f>SUM(F23:F40)</f>
        <v>0</v>
      </c>
      <c r="G41" s="56" t="str">
        <f t="shared" si="6"/>
        <v/>
      </c>
      <c r="H41" s="63">
        <f>SUM(H23:H40)</f>
        <v>0</v>
      </c>
      <c r="I41" s="57" t="str">
        <f t="shared" si="7"/>
        <v/>
      </c>
      <c r="J41" s="254"/>
    </row>
    <row r="42" spans="1:10" s="58" customFormat="1" ht="30.6" customHeight="1" x14ac:dyDescent="0.25">
      <c r="A42" s="64" t="s">
        <v>42</v>
      </c>
      <c r="B42" s="60"/>
      <c r="C42" s="56" t="str">
        <f t="shared" si="4"/>
        <v/>
      </c>
      <c r="D42" s="60"/>
      <c r="E42" s="56" t="str">
        <f t="shared" si="5"/>
        <v/>
      </c>
      <c r="F42" s="60"/>
      <c r="G42" s="56" t="str">
        <f t="shared" si="6"/>
        <v/>
      </c>
      <c r="H42" s="60"/>
      <c r="I42" s="56" t="str">
        <f t="shared" si="7"/>
        <v/>
      </c>
      <c r="J42" s="254"/>
    </row>
    <row r="43" spans="1:10" s="66" customFormat="1" ht="25.05" customHeight="1" x14ac:dyDescent="0.25">
      <c r="A43" s="172" t="s">
        <v>162</v>
      </c>
      <c r="B43" s="175">
        <f>SUM(B41:B42)</f>
        <v>0</v>
      </c>
      <c r="C43" s="57" t="str">
        <f t="shared" si="4"/>
        <v/>
      </c>
      <c r="D43" s="175">
        <f>SUM(D41:D42)</f>
        <v>0</v>
      </c>
      <c r="E43" s="57" t="str">
        <f t="shared" si="5"/>
        <v/>
      </c>
      <c r="F43" s="175">
        <f>SUM(F41:F42)</f>
        <v>0</v>
      </c>
      <c r="G43" s="57" t="str">
        <f t="shared" si="6"/>
        <v/>
      </c>
      <c r="H43" s="175">
        <f>SUM(H41:H42)</f>
        <v>0</v>
      </c>
      <c r="I43" s="57" t="str">
        <f t="shared" si="7"/>
        <v/>
      </c>
      <c r="J43" s="259"/>
    </row>
    <row r="44" spans="1:10" ht="43.2" customHeight="1" x14ac:dyDescent="0.3">
      <c r="A44" s="65" t="s">
        <v>31</v>
      </c>
      <c r="B44" s="34"/>
      <c r="C44" s="33"/>
      <c r="D44" s="34"/>
      <c r="E44" s="33"/>
      <c r="F44" s="34"/>
      <c r="G44" s="33"/>
      <c r="H44" s="34"/>
      <c r="I44" s="33"/>
    </row>
    <row r="45" spans="1:10" s="58" customFormat="1" ht="25.05" customHeight="1" x14ac:dyDescent="0.25">
      <c r="A45" s="61" t="s">
        <v>16</v>
      </c>
      <c r="B45" s="60"/>
      <c r="C45" s="56" t="str">
        <f>IF(B45="","",IF(B45=0,"",(B45/B$6/$A$11)))</f>
        <v/>
      </c>
      <c r="D45" s="60"/>
      <c r="E45" s="56" t="str">
        <f>IF(D45="","",IF(D45=0,"",(D45/D$6/$A$11)))</f>
        <v/>
      </c>
      <c r="F45" s="60"/>
      <c r="G45" s="56" t="str">
        <f>IF(F45="","",IF(F45=0,"",(F45/F$6/$A$11)))</f>
        <v/>
      </c>
      <c r="H45" s="60"/>
      <c r="I45" s="56" t="str">
        <f>IF(H45="","",IF(H45=0,"",(H45/H$6/$A$11)))</f>
        <v/>
      </c>
      <c r="J45" s="254"/>
    </row>
    <row r="46" spans="1:10" s="58" customFormat="1" ht="25.05" customHeight="1" x14ac:dyDescent="0.25">
      <c r="A46" s="171" t="s">
        <v>161</v>
      </c>
      <c r="B46" s="67">
        <f>SUM(B45:B45)</f>
        <v>0</v>
      </c>
      <c r="C46" s="56" t="str">
        <f>IF(B46="","",IF(B46=0,"",(B46/B$6/$A$11)))</f>
        <v/>
      </c>
      <c r="D46" s="67">
        <f>SUM(D45:D45)</f>
        <v>0</v>
      </c>
      <c r="E46" s="56" t="str">
        <f>IF(D46="","",IF(D46=0,"",(D46/D$6/$A$11)))</f>
        <v/>
      </c>
      <c r="F46" s="67">
        <f>SUM(F45:F45)</f>
        <v>0</v>
      </c>
      <c r="G46" s="56" t="str">
        <f>IF(F46="","",IF(F46=0,"",(F46/F$6/$A$11)))</f>
        <v/>
      </c>
      <c r="H46" s="67">
        <f>SUM(H45:H45)</f>
        <v>0</v>
      </c>
      <c r="I46" s="57" t="str">
        <f>IF(H46="","",IF(H46=0,"",(H46/H$6/$A$11)))</f>
        <v/>
      </c>
      <c r="J46" s="254"/>
    </row>
    <row r="47" spans="1:10" ht="48.6" customHeight="1" x14ac:dyDescent="0.3">
      <c r="A47" s="65" t="s">
        <v>17</v>
      </c>
      <c r="B47" s="2"/>
      <c r="C47" s="3"/>
      <c r="D47" s="2"/>
      <c r="E47" s="3"/>
      <c r="F47" s="2"/>
      <c r="G47" s="3"/>
      <c r="H47" s="2"/>
      <c r="I47" s="3"/>
    </row>
    <row r="48" spans="1:10" s="58" customFormat="1" ht="25.05" customHeight="1" x14ac:dyDescent="0.25">
      <c r="A48" s="59" t="s">
        <v>60</v>
      </c>
      <c r="B48" s="60"/>
      <c r="C48" s="56" t="str">
        <f t="shared" ref="C48:C60" si="8">IF(B48="","",IF(B48=0,"",(B48/B$6/$A$11)))</f>
        <v/>
      </c>
      <c r="D48" s="60"/>
      <c r="E48" s="56" t="str">
        <f t="shared" ref="E48:E60" si="9">IF(D48="","",IF(D48=0,"",(D48/D$6/$A$11)))</f>
        <v/>
      </c>
      <c r="F48" s="60"/>
      <c r="G48" s="56" t="str">
        <f t="shared" ref="G48:G60" si="10">IF(F48="","",IF(F48=0,"",(F48/F$6/$A$11)))</f>
        <v/>
      </c>
      <c r="H48" s="60"/>
      <c r="I48" s="56" t="str">
        <f t="shared" ref="I48:I60" si="11">IF(H48="","",IF(H48=0,"",(H48/H$6/$A$11)))</f>
        <v/>
      </c>
      <c r="J48" s="254"/>
    </row>
    <row r="49" spans="1:10" s="58" customFormat="1" ht="30.6" customHeight="1" x14ac:dyDescent="0.25">
      <c r="A49" s="59" t="s">
        <v>35</v>
      </c>
      <c r="B49" s="60"/>
      <c r="C49" s="56" t="str">
        <f t="shared" si="8"/>
        <v/>
      </c>
      <c r="D49" s="60"/>
      <c r="E49" s="56" t="str">
        <f t="shared" si="9"/>
        <v/>
      </c>
      <c r="F49" s="60"/>
      <c r="G49" s="56" t="str">
        <f t="shared" si="10"/>
        <v/>
      </c>
      <c r="H49" s="60"/>
      <c r="I49" s="57" t="str">
        <f t="shared" si="11"/>
        <v/>
      </c>
      <c r="J49" s="254"/>
    </row>
    <row r="50" spans="1:10" s="58" customFormat="1" ht="25.05" customHeight="1" x14ac:dyDescent="0.25">
      <c r="A50" s="59" t="s">
        <v>29</v>
      </c>
      <c r="B50" s="60"/>
      <c r="C50" s="56" t="str">
        <f t="shared" si="8"/>
        <v/>
      </c>
      <c r="D50" s="60"/>
      <c r="E50" s="56" t="str">
        <f t="shared" si="9"/>
        <v/>
      </c>
      <c r="F50" s="60"/>
      <c r="G50" s="56" t="str">
        <f t="shared" si="10"/>
        <v/>
      </c>
      <c r="H50" s="60"/>
      <c r="I50" s="57" t="str">
        <f t="shared" si="11"/>
        <v/>
      </c>
      <c r="J50" s="254"/>
    </row>
    <row r="51" spans="1:10" s="58" customFormat="1" ht="25.05" customHeight="1" x14ac:dyDescent="0.25">
      <c r="A51" s="59" t="s">
        <v>30</v>
      </c>
      <c r="B51" s="60"/>
      <c r="C51" s="56" t="str">
        <f t="shared" si="8"/>
        <v/>
      </c>
      <c r="D51" s="60"/>
      <c r="E51" s="56" t="str">
        <f t="shared" si="9"/>
        <v/>
      </c>
      <c r="F51" s="60"/>
      <c r="G51" s="56" t="str">
        <f t="shared" si="10"/>
        <v/>
      </c>
      <c r="H51" s="60"/>
      <c r="I51" s="57" t="str">
        <f t="shared" si="11"/>
        <v/>
      </c>
      <c r="J51" s="254"/>
    </row>
    <row r="52" spans="1:10" s="58" customFormat="1" ht="31.2" customHeight="1" x14ac:dyDescent="0.25">
      <c r="A52" s="59" t="s">
        <v>34</v>
      </c>
      <c r="B52" s="60"/>
      <c r="C52" s="56" t="str">
        <f t="shared" si="8"/>
        <v/>
      </c>
      <c r="D52" s="60"/>
      <c r="E52" s="56" t="str">
        <f t="shared" si="9"/>
        <v/>
      </c>
      <c r="F52" s="60"/>
      <c r="G52" s="56" t="str">
        <f t="shared" si="10"/>
        <v/>
      </c>
      <c r="H52" s="60"/>
      <c r="I52" s="57" t="str">
        <f t="shared" si="11"/>
        <v/>
      </c>
      <c r="J52" s="254"/>
    </row>
    <row r="53" spans="1:10" s="58" customFormat="1" ht="28.2" customHeight="1" x14ac:dyDescent="0.25">
      <c r="A53" s="241" t="s">
        <v>316</v>
      </c>
      <c r="B53" s="60"/>
      <c r="C53" s="56" t="str">
        <f t="shared" si="8"/>
        <v/>
      </c>
      <c r="D53" s="69"/>
      <c r="E53" s="56" t="str">
        <f t="shared" si="9"/>
        <v/>
      </c>
      <c r="F53" s="60"/>
      <c r="G53" s="56" t="str">
        <f t="shared" si="10"/>
        <v/>
      </c>
      <c r="H53" s="60"/>
      <c r="I53" s="57" t="str">
        <f t="shared" si="11"/>
        <v/>
      </c>
      <c r="J53" s="254"/>
    </row>
    <row r="54" spans="1:10" s="58" customFormat="1" ht="25.05" customHeight="1" x14ac:dyDescent="0.25">
      <c r="A54" s="70" t="s">
        <v>25</v>
      </c>
      <c r="B54" s="60"/>
      <c r="C54" s="56" t="str">
        <f t="shared" si="8"/>
        <v/>
      </c>
      <c r="D54" s="60"/>
      <c r="E54" s="56" t="str">
        <f t="shared" si="9"/>
        <v/>
      </c>
      <c r="F54" s="60"/>
      <c r="G54" s="56" t="str">
        <f t="shared" si="10"/>
        <v/>
      </c>
      <c r="H54" s="60"/>
      <c r="I54" s="57" t="str">
        <f t="shared" si="11"/>
        <v/>
      </c>
      <c r="J54" s="254"/>
    </row>
    <row r="55" spans="1:10" s="58" customFormat="1" ht="27.45" customHeight="1" x14ac:dyDescent="0.25">
      <c r="A55" s="99" t="s">
        <v>163</v>
      </c>
      <c r="B55" s="71">
        <f>SUM(B48:B54)</f>
        <v>0</v>
      </c>
      <c r="C55" s="56" t="str">
        <f t="shared" si="8"/>
        <v/>
      </c>
      <c r="D55" s="71">
        <f>SUM(D48:D54)</f>
        <v>0</v>
      </c>
      <c r="E55" s="56" t="str">
        <f t="shared" si="9"/>
        <v/>
      </c>
      <c r="F55" s="71">
        <f>SUM(F48:F54)</f>
        <v>0</v>
      </c>
      <c r="G55" s="56" t="str">
        <f t="shared" si="10"/>
        <v/>
      </c>
      <c r="H55" s="71">
        <f>SUM(H48:H54)</f>
        <v>0</v>
      </c>
      <c r="I55" s="57" t="str">
        <f t="shared" si="11"/>
        <v/>
      </c>
      <c r="J55" s="254"/>
    </row>
    <row r="56" spans="1:10" s="58" customFormat="1" ht="40.799999999999997" customHeight="1" x14ac:dyDescent="0.25">
      <c r="A56" s="222" t="s">
        <v>41</v>
      </c>
      <c r="B56" s="60"/>
      <c r="C56" s="56" t="str">
        <f t="shared" si="8"/>
        <v/>
      </c>
      <c r="D56" s="60"/>
      <c r="E56" s="56" t="str">
        <f t="shared" si="9"/>
        <v/>
      </c>
      <c r="F56" s="60"/>
      <c r="G56" s="56" t="str">
        <f t="shared" si="10"/>
        <v/>
      </c>
      <c r="H56" s="60"/>
      <c r="I56" s="57" t="str">
        <f t="shared" si="11"/>
        <v/>
      </c>
      <c r="J56" s="254"/>
    </row>
    <row r="57" spans="1:10" s="66" customFormat="1" ht="25.5" customHeight="1" thickBot="1" x14ac:dyDescent="0.3">
      <c r="A57" s="97" t="s">
        <v>188</v>
      </c>
      <c r="B57" s="74">
        <f>SUM(B55:B56)</f>
        <v>0</v>
      </c>
      <c r="C57" s="75" t="str">
        <f t="shared" si="8"/>
        <v/>
      </c>
      <c r="D57" s="74">
        <f>SUM(D55:D56)</f>
        <v>0</v>
      </c>
      <c r="E57" s="75" t="str">
        <f t="shared" si="9"/>
        <v/>
      </c>
      <c r="F57" s="74">
        <f>SUM(F55:F56)</f>
        <v>0</v>
      </c>
      <c r="G57" s="75" t="str">
        <f t="shared" si="10"/>
        <v/>
      </c>
      <c r="H57" s="74">
        <f>SUM(H55:H56)</f>
        <v>0</v>
      </c>
      <c r="I57" s="75" t="str">
        <f t="shared" si="11"/>
        <v/>
      </c>
      <c r="J57" s="259"/>
    </row>
    <row r="58" spans="1:10" s="58" customFormat="1" ht="25.5" customHeight="1" thickTop="1" x14ac:dyDescent="0.25">
      <c r="A58" s="49" t="s">
        <v>173</v>
      </c>
      <c r="B58" s="176">
        <f>B21-B43+B46-B57</f>
        <v>0</v>
      </c>
      <c r="C58" s="57" t="str">
        <f t="shared" si="8"/>
        <v/>
      </c>
      <c r="D58" s="176">
        <f>D21-D43+D46-D57</f>
        <v>0</v>
      </c>
      <c r="E58" s="57" t="str">
        <f t="shared" si="9"/>
        <v/>
      </c>
      <c r="F58" s="176">
        <f>F21-F43+F46-F57</f>
        <v>0</v>
      </c>
      <c r="G58" s="57" t="str">
        <f t="shared" si="10"/>
        <v/>
      </c>
      <c r="H58" s="176">
        <f>H21-H43+H46-H57</f>
        <v>0</v>
      </c>
      <c r="I58" s="57" t="str">
        <f t="shared" si="11"/>
        <v/>
      </c>
      <c r="J58" s="254"/>
    </row>
    <row r="59" spans="1:10" s="58" customFormat="1" ht="25.5" customHeight="1" x14ac:dyDescent="0.25">
      <c r="A59" s="59" t="s">
        <v>174</v>
      </c>
      <c r="B59" s="72"/>
      <c r="C59" s="56" t="str">
        <f t="shared" si="8"/>
        <v/>
      </c>
      <c r="D59" s="76"/>
      <c r="E59" s="56" t="str">
        <f t="shared" si="9"/>
        <v/>
      </c>
      <c r="F59" s="76"/>
      <c r="G59" s="56" t="str">
        <f t="shared" si="10"/>
        <v/>
      </c>
      <c r="H59" s="76"/>
      <c r="I59" s="57" t="str">
        <f t="shared" si="11"/>
        <v/>
      </c>
      <c r="J59" s="254"/>
    </row>
    <row r="60" spans="1:10" s="58" customFormat="1" ht="36" customHeight="1" x14ac:dyDescent="0.25">
      <c r="A60" s="59" t="s">
        <v>175</v>
      </c>
      <c r="B60" s="178">
        <f>SUM(B58:B59)</f>
        <v>0</v>
      </c>
      <c r="C60" s="56" t="str">
        <f t="shared" si="8"/>
        <v/>
      </c>
      <c r="D60" s="178">
        <f>SUM(D58:D59)</f>
        <v>0</v>
      </c>
      <c r="E60" s="56" t="str">
        <f t="shared" si="9"/>
        <v/>
      </c>
      <c r="F60" s="178">
        <f>SUM(F58:F59)</f>
        <v>0</v>
      </c>
      <c r="G60" s="56" t="str">
        <f t="shared" si="10"/>
        <v/>
      </c>
      <c r="H60" s="178">
        <f>SUM(H58:H59)</f>
        <v>0</v>
      </c>
      <c r="I60" s="57" t="str">
        <f t="shared" si="11"/>
        <v/>
      </c>
      <c r="J60" s="254"/>
    </row>
    <row r="61" spans="1:10" s="31" customFormat="1" ht="64.2" customHeight="1" thickBot="1" x14ac:dyDescent="0.35">
      <c r="A61" s="80" t="s">
        <v>56</v>
      </c>
      <c r="B61" s="240"/>
      <c r="C61" s="82"/>
      <c r="D61" s="81"/>
      <c r="E61" s="82"/>
      <c r="F61" s="81"/>
      <c r="G61" s="82"/>
      <c r="H61" s="81"/>
      <c r="I61" s="82"/>
      <c r="J61" s="255"/>
    </row>
    <row r="62" spans="1:10" s="58" customFormat="1" ht="25.05" customHeight="1" thickTop="1" x14ac:dyDescent="0.25">
      <c r="A62" s="49" t="s">
        <v>15</v>
      </c>
      <c r="B62" s="78">
        <f>B77-B63-B64-B65</f>
        <v>0</v>
      </c>
      <c r="C62" s="57" t="str">
        <f>IF(B62="","",IF(B62=0,"",(B62/B$6/$A$11)))</f>
        <v/>
      </c>
      <c r="D62" s="78">
        <f>D77-D63-D64-D65</f>
        <v>0</v>
      </c>
      <c r="E62" s="57" t="str">
        <f>IF(D62="","",IF(D62=0,"",(D62/D$6/$A$11)))</f>
        <v/>
      </c>
      <c r="F62" s="78">
        <f>F77-F63-F64-F65</f>
        <v>0</v>
      </c>
      <c r="G62" s="57" t="str">
        <f>IF(F62="","",IF(F62=0,"",(F62/F$6/$A$11)))</f>
        <v/>
      </c>
      <c r="H62" s="78">
        <f>H77-H63-H64-H65</f>
        <v>0</v>
      </c>
      <c r="I62" s="57" t="str">
        <f>IF(H62="","",IF(H62=0,"",(H62/H$6/$A$11)))</f>
        <v/>
      </c>
      <c r="J62" s="254"/>
    </row>
    <row r="63" spans="1:10" s="58" customFormat="1" ht="25.05" customHeight="1" x14ac:dyDescent="0.25">
      <c r="A63" s="59" t="s">
        <v>81</v>
      </c>
      <c r="B63" s="60"/>
      <c r="C63" s="56" t="str">
        <f>IF(B63="","",IF(B63=0,"",(B63/B$6/$A$11)))</f>
        <v/>
      </c>
      <c r="D63" s="60"/>
      <c r="E63" s="56" t="str">
        <f>IF(D63="","",IF(D63=0,"",(D63/D$6/$A$11)))</f>
        <v/>
      </c>
      <c r="F63" s="60"/>
      <c r="G63" s="56" t="str">
        <f>IF(F63="","",IF(F63=0,"",(F63/F$6/$A$11)))</f>
        <v/>
      </c>
      <c r="H63" s="60"/>
      <c r="I63" s="57" t="str">
        <f>IF(H63="","",IF(H63=0,"",(H63/H$6/$A$11)))</f>
        <v/>
      </c>
      <c r="J63" s="254"/>
    </row>
    <row r="64" spans="1:10" s="58" customFormat="1" ht="25.05" customHeight="1" x14ac:dyDescent="0.25">
      <c r="A64" s="59" t="s">
        <v>16</v>
      </c>
      <c r="B64" s="60"/>
      <c r="C64" s="56" t="str">
        <f>IF(B64="","",IF(B64=0,"",(B64/B$6/$A$11)))</f>
        <v/>
      </c>
      <c r="D64" s="60"/>
      <c r="E64" s="56" t="str">
        <f>IF(D64="","",IF(D64=0,"",(D64/D$6/$A$11)))</f>
        <v/>
      </c>
      <c r="F64" s="60"/>
      <c r="G64" s="56" t="str">
        <f>IF(F64="","",IF(F64=0,"",(F64/F$6/$A$11)))</f>
        <v/>
      </c>
      <c r="H64" s="60"/>
      <c r="I64" s="57" t="str">
        <f>IF(H64="","",IF(H64=0,"",(H64/H$6/$A$11)))</f>
        <v/>
      </c>
      <c r="J64" s="254"/>
    </row>
    <row r="65" spans="1:10" s="58" customFormat="1" ht="25.05" customHeight="1" x14ac:dyDescent="0.25">
      <c r="A65" s="64" t="s">
        <v>120</v>
      </c>
      <c r="B65" s="60"/>
      <c r="C65" s="56" t="str">
        <f>IF(B65="","",IF(B65=0,"",(B65/B$6/$A$11)))</f>
        <v/>
      </c>
      <c r="D65" s="60"/>
      <c r="E65" s="56" t="str">
        <f>IF(D65="","",IF(D65=0,"",(D65/D$6/$A$11)))</f>
        <v/>
      </c>
      <c r="F65" s="60"/>
      <c r="G65" s="56" t="str">
        <f>IF(F65="","",IF(F65=0,"",(F65/F$6/$A$11)))</f>
        <v/>
      </c>
      <c r="H65" s="60"/>
      <c r="I65" s="57" t="str">
        <f>IF(H65="","",IF(H65=0,"",(H65/H$6/$A$11)))</f>
        <v/>
      </c>
      <c r="J65" s="254"/>
    </row>
    <row r="66" spans="1:10" s="58" customFormat="1" ht="25.05" customHeight="1" x14ac:dyDescent="0.25">
      <c r="A66" s="99" t="s">
        <v>165</v>
      </c>
      <c r="B66" s="67">
        <f>SUM(B62:B65)</f>
        <v>0</v>
      </c>
      <c r="C66" s="56" t="str">
        <f>IF(B66="","",IF(B66=0,"",(B66/B$6/$A$11)))</f>
        <v/>
      </c>
      <c r="D66" s="67">
        <f>SUM(D62:D65)</f>
        <v>0</v>
      </c>
      <c r="E66" s="56" t="str">
        <f>IF(D66="","",IF(D66=0,"",(D66/D$6/$A$11)))</f>
        <v/>
      </c>
      <c r="F66" s="67">
        <f>SUM(F62:F65)</f>
        <v>0</v>
      </c>
      <c r="G66" s="56" t="str">
        <f>IF(F66="","",IF(F66=0,"",(F66/F$6/$A$11)))</f>
        <v/>
      </c>
      <c r="H66" s="67">
        <f>SUM(H62:H65)</f>
        <v>0</v>
      </c>
      <c r="I66" s="57" t="str">
        <f>IF(H66="","",IF(H66=0,"",(H66/H$6/$A$11)))</f>
        <v/>
      </c>
      <c r="J66" s="254"/>
    </row>
    <row r="67" spans="1:10" ht="36.6" customHeight="1" x14ac:dyDescent="0.3">
      <c r="A67" s="65" t="s">
        <v>17</v>
      </c>
      <c r="B67" s="2"/>
      <c r="C67" s="3"/>
      <c r="D67" s="2"/>
      <c r="E67" s="3"/>
      <c r="F67" s="2"/>
      <c r="G67" s="3"/>
      <c r="H67" s="2"/>
      <c r="I67" s="3"/>
    </row>
    <row r="68" spans="1:10" s="58" customFormat="1" ht="25.05" customHeight="1" x14ac:dyDescent="0.25">
      <c r="A68" s="59" t="s">
        <v>60</v>
      </c>
      <c r="B68" s="60"/>
      <c r="C68" s="56" t="str">
        <f t="shared" ref="C68:C80" si="12">IF(B68="","",IF(B68=0,"",(B68/B$6/$A$11)))</f>
        <v/>
      </c>
      <c r="D68" s="60"/>
      <c r="E68" s="56" t="str">
        <f t="shared" ref="E68:E80" si="13">IF(D68="","",IF(D68=0,"",(D68/D$6/$A$11)))</f>
        <v/>
      </c>
      <c r="F68" s="60"/>
      <c r="G68" s="56" t="str">
        <f t="shared" ref="G68:G80" si="14">IF(F68="","",IF(F68=0,"",(F68/F$6/$A$11)))</f>
        <v/>
      </c>
      <c r="H68" s="60"/>
      <c r="I68" s="56" t="str">
        <f t="shared" ref="I68:I80" si="15">IF(H68="","",IF(H68=0,"",(H68/H$6/$A$11)))</f>
        <v/>
      </c>
      <c r="J68" s="254"/>
    </row>
    <row r="69" spans="1:10" s="58" customFormat="1" ht="31.2" customHeight="1" x14ac:dyDescent="0.25">
      <c r="A69" s="59" t="s">
        <v>35</v>
      </c>
      <c r="B69" s="60"/>
      <c r="C69" s="56" t="str">
        <f t="shared" si="12"/>
        <v/>
      </c>
      <c r="D69" s="60"/>
      <c r="E69" s="56" t="str">
        <f t="shared" si="13"/>
        <v/>
      </c>
      <c r="F69" s="60"/>
      <c r="G69" s="56" t="str">
        <f t="shared" si="14"/>
        <v/>
      </c>
      <c r="H69" s="60"/>
      <c r="I69" s="57" t="str">
        <f t="shared" si="15"/>
        <v/>
      </c>
      <c r="J69" s="254"/>
    </row>
    <row r="70" spans="1:10" s="58" customFormat="1" ht="25.05" customHeight="1" x14ac:dyDescent="0.25">
      <c r="A70" s="59" t="s">
        <v>29</v>
      </c>
      <c r="B70" s="60"/>
      <c r="C70" s="56" t="str">
        <f t="shared" si="12"/>
        <v/>
      </c>
      <c r="D70" s="60"/>
      <c r="E70" s="56" t="str">
        <f t="shared" si="13"/>
        <v/>
      </c>
      <c r="F70" s="60"/>
      <c r="G70" s="56" t="str">
        <f t="shared" si="14"/>
        <v/>
      </c>
      <c r="H70" s="60"/>
      <c r="I70" s="57" t="str">
        <f t="shared" si="15"/>
        <v/>
      </c>
      <c r="J70" s="254"/>
    </row>
    <row r="71" spans="1:10" s="58" customFormat="1" ht="25.05" customHeight="1" x14ac:dyDescent="0.25">
      <c r="A71" s="59" t="s">
        <v>30</v>
      </c>
      <c r="B71" s="60"/>
      <c r="C71" s="56" t="str">
        <f t="shared" si="12"/>
        <v/>
      </c>
      <c r="D71" s="60"/>
      <c r="E71" s="56" t="str">
        <f t="shared" si="13"/>
        <v/>
      </c>
      <c r="F71" s="60"/>
      <c r="G71" s="56" t="str">
        <f t="shared" si="14"/>
        <v/>
      </c>
      <c r="H71" s="60"/>
      <c r="I71" s="57" t="str">
        <f t="shared" si="15"/>
        <v/>
      </c>
      <c r="J71" s="254"/>
    </row>
    <row r="72" spans="1:10" s="58" customFormat="1" ht="33" customHeight="1" x14ac:dyDescent="0.25">
      <c r="A72" s="59" t="s">
        <v>34</v>
      </c>
      <c r="B72" s="60"/>
      <c r="C72" s="56" t="str">
        <f t="shared" si="12"/>
        <v/>
      </c>
      <c r="D72" s="60"/>
      <c r="E72" s="56" t="str">
        <f t="shared" si="13"/>
        <v/>
      </c>
      <c r="F72" s="60"/>
      <c r="G72" s="56" t="str">
        <f t="shared" si="14"/>
        <v/>
      </c>
      <c r="H72" s="60"/>
      <c r="I72" s="57" t="str">
        <f t="shared" si="15"/>
        <v/>
      </c>
      <c r="J72" s="254"/>
    </row>
    <row r="73" spans="1:10" s="58" customFormat="1" ht="34.200000000000003" customHeight="1" x14ac:dyDescent="0.25">
      <c r="A73" s="59" t="s">
        <v>316</v>
      </c>
      <c r="B73" s="60"/>
      <c r="C73" s="56" t="str">
        <f t="shared" si="12"/>
        <v/>
      </c>
      <c r="D73" s="60"/>
      <c r="E73" s="56" t="str">
        <f t="shared" si="13"/>
        <v/>
      </c>
      <c r="F73" s="60"/>
      <c r="G73" s="56" t="str">
        <f t="shared" si="14"/>
        <v/>
      </c>
      <c r="H73" s="60"/>
      <c r="I73" s="57" t="str">
        <f t="shared" si="15"/>
        <v/>
      </c>
      <c r="J73" s="254"/>
    </row>
    <row r="74" spans="1:10" s="58" customFormat="1" ht="25.05" customHeight="1" x14ac:dyDescent="0.25">
      <c r="A74" s="59" t="s">
        <v>25</v>
      </c>
      <c r="B74" s="60"/>
      <c r="C74" s="56" t="str">
        <f t="shared" si="12"/>
        <v/>
      </c>
      <c r="D74" s="60"/>
      <c r="E74" s="56" t="str">
        <f t="shared" si="13"/>
        <v/>
      </c>
      <c r="F74" s="60"/>
      <c r="G74" s="56" t="str">
        <f t="shared" si="14"/>
        <v/>
      </c>
      <c r="H74" s="60"/>
      <c r="I74" s="57" t="str">
        <f t="shared" si="15"/>
        <v/>
      </c>
      <c r="J74" s="254"/>
    </row>
    <row r="75" spans="1:10" s="58" customFormat="1" ht="25.05" customHeight="1" x14ac:dyDescent="0.25">
      <c r="A75" s="216" t="s">
        <v>163</v>
      </c>
      <c r="B75" s="71">
        <f>SUM(B68:B74)</f>
        <v>0</v>
      </c>
      <c r="C75" s="56" t="str">
        <f t="shared" si="12"/>
        <v/>
      </c>
      <c r="D75" s="71">
        <f>SUM(D68:D74)</f>
        <v>0</v>
      </c>
      <c r="E75" s="56" t="str">
        <f t="shared" si="13"/>
        <v/>
      </c>
      <c r="F75" s="71">
        <f>SUM(F68:F74)</f>
        <v>0</v>
      </c>
      <c r="G75" s="56" t="str">
        <f t="shared" si="14"/>
        <v/>
      </c>
      <c r="H75" s="71">
        <f>SUM(H68:H74)</f>
        <v>0</v>
      </c>
      <c r="I75" s="57" t="str">
        <f t="shared" si="15"/>
        <v/>
      </c>
      <c r="J75" s="254"/>
    </row>
    <row r="76" spans="1:10" s="58" customFormat="1" ht="33.6" customHeight="1" x14ac:dyDescent="0.25">
      <c r="A76" s="49" t="s">
        <v>41</v>
      </c>
      <c r="B76" s="60"/>
      <c r="C76" s="56" t="str">
        <f t="shared" si="12"/>
        <v/>
      </c>
      <c r="D76" s="60"/>
      <c r="E76" s="56" t="str">
        <f t="shared" si="13"/>
        <v/>
      </c>
      <c r="F76" s="60"/>
      <c r="G76" s="56" t="str">
        <f t="shared" si="14"/>
        <v/>
      </c>
      <c r="H76" s="60"/>
      <c r="I76" s="57" t="str">
        <f t="shared" si="15"/>
        <v/>
      </c>
      <c r="J76" s="254"/>
    </row>
    <row r="77" spans="1:10" s="66" customFormat="1" ht="25.05" customHeight="1" thickBot="1" x14ac:dyDescent="0.3">
      <c r="A77" s="73" t="s">
        <v>188</v>
      </c>
      <c r="B77" s="74">
        <f>SUM(B75:B76)</f>
        <v>0</v>
      </c>
      <c r="C77" s="75" t="str">
        <f t="shared" si="12"/>
        <v/>
      </c>
      <c r="D77" s="74">
        <f>SUM(D75:D76)</f>
        <v>0</v>
      </c>
      <c r="E77" s="75" t="str">
        <f t="shared" si="13"/>
        <v/>
      </c>
      <c r="F77" s="74">
        <f>SUM(F75:F76)</f>
        <v>0</v>
      </c>
      <c r="G77" s="75" t="str">
        <f t="shared" si="14"/>
        <v/>
      </c>
      <c r="H77" s="74">
        <f>SUM(H75:H76)</f>
        <v>0</v>
      </c>
      <c r="I77" s="75" t="str">
        <f t="shared" si="15"/>
        <v/>
      </c>
      <c r="J77" s="259"/>
    </row>
    <row r="78" spans="1:10" s="58" customFormat="1" ht="32.4" customHeight="1" thickTop="1" x14ac:dyDescent="0.25">
      <c r="A78" s="59" t="s">
        <v>172</v>
      </c>
      <c r="B78" s="85">
        <f>B66-B77</f>
        <v>0</v>
      </c>
      <c r="C78" s="57" t="str">
        <f t="shared" si="12"/>
        <v/>
      </c>
      <c r="D78" s="85">
        <f>D66-D77</f>
        <v>0</v>
      </c>
      <c r="E78" s="57" t="str">
        <f t="shared" si="13"/>
        <v/>
      </c>
      <c r="F78" s="85">
        <f>F66-F77</f>
        <v>0</v>
      </c>
      <c r="G78" s="57" t="str">
        <f t="shared" si="14"/>
        <v/>
      </c>
      <c r="H78" s="85">
        <f>H66-H77</f>
        <v>0</v>
      </c>
      <c r="I78" s="57" t="str">
        <f t="shared" si="15"/>
        <v/>
      </c>
      <c r="J78" s="254"/>
    </row>
    <row r="79" spans="1:10" s="58" customFormat="1" ht="24.45" customHeight="1" x14ac:dyDescent="0.25">
      <c r="A79" s="59" t="s">
        <v>170</v>
      </c>
      <c r="B79" s="72"/>
      <c r="C79" s="56" t="str">
        <f t="shared" si="12"/>
        <v/>
      </c>
      <c r="D79" s="72"/>
      <c r="E79" s="56" t="str">
        <f t="shared" si="13"/>
        <v/>
      </c>
      <c r="F79" s="72"/>
      <c r="G79" s="56" t="str">
        <f t="shared" si="14"/>
        <v/>
      </c>
      <c r="H79" s="72"/>
      <c r="I79" s="57" t="str">
        <f t="shared" si="15"/>
        <v/>
      </c>
      <c r="J79" s="254"/>
    </row>
    <row r="80" spans="1:10" s="58" customFormat="1" ht="33.6" customHeight="1" x14ac:dyDescent="0.25">
      <c r="A80" s="59" t="s">
        <v>171</v>
      </c>
      <c r="B80" s="178">
        <f>SUM(B78:B79)</f>
        <v>0</v>
      </c>
      <c r="C80" s="56" t="str">
        <f t="shared" si="12"/>
        <v/>
      </c>
      <c r="D80" s="178">
        <f>SUM(D78:D79)</f>
        <v>0</v>
      </c>
      <c r="E80" s="56" t="str">
        <f t="shared" si="13"/>
        <v/>
      </c>
      <c r="F80" s="178">
        <f>SUM(F78:F79)</f>
        <v>0</v>
      </c>
      <c r="G80" s="56" t="str">
        <f t="shared" si="14"/>
        <v/>
      </c>
      <c r="H80" s="178">
        <f>SUM(H78:H79)</f>
        <v>0</v>
      </c>
      <c r="I80" s="57" t="str">
        <f t="shared" si="15"/>
        <v/>
      </c>
      <c r="J80" s="254"/>
    </row>
    <row r="81" spans="1:10" s="87" customFormat="1" ht="58.2" customHeight="1" thickBot="1" x14ac:dyDescent="0.35">
      <c r="A81" s="214" t="s">
        <v>47</v>
      </c>
      <c r="B81" s="88"/>
      <c r="C81" s="89"/>
      <c r="D81" s="88"/>
      <c r="E81" s="89"/>
      <c r="F81" s="88"/>
      <c r="G81" s="89"/>
      <c r="H81" s="88"/>
      <c r="I81" s="89"/>
      <c r="J81" s="260"/>
    </row>
    <row r="82" spans="1:10" s="58" customFormat="1" ht="25.05" customHeight="1" thickTop="1" x14ac:dyDescent="0.3">
      <c r="A82" s="65" t="s">
        <v>22</v>
      </c>
      <c r="B82" s="90"/>
      <c r="C82" s="91"/>
      <c r="D82" s="90"/>
      <c r="E82" s="91"/>
      <c r="F82" s="90"/>
      <c r="G82" s="91"/>
      <c r="H82" s="90"/>
      <c r="I82" s="91"/>
      <c r="J82" s="254"/>
    </row>
    <row r="83" spans="1:10" s="58" customFormat="1" ht="36.450000000000003" customHeight="1" x14ac:dyDescent="0.25">
      <c r="A83" s="59" t="s">
        <v>108</v>
      </c>
      <c r="B83" s="60"/>
      <c r="C83" s="56" t="str">
        <f>IF(B83="","",IF(B83=0,"",(B83/B$6/$A$11)))</f>
        <v/>
      </c>
      <c r="D83" s="60"/>
      <c r="E83" s="56" t="str">
        <f>IF(D83="","",IF(D83=0,"",(D83/D$6/$A$11)))</f>
        <v/>
      </c>
      <c r="F83" s="60"/>
      <c r="G83" s="56" t="str">
        <f>IF(F83="","",IF(F83=0,"",(F83/F$6/$A$11)))</f>
        <v/>
      </c>
      <c r="H83" s="60"/>
      <c r="I83" s="56" t="str">
        <f>IF(H83="","",IF(H83=0,"",(H83/H$6/$A$11)))</f>
        <v/>
      </c>
      <c r="J83" s="254"/>
    </row>
    <row r="84" spans="1:10" s="58" customFormat="1" ht="25.05" customHeight="1" x14ac:dyDescent="0.25">
      <c r="A84" s="117" t="s">
        <v>81</v>
      </c>
      <c r="B84" s="60"/>
      <c r="C84" s="56" t="str">
        <f>IF(B84="","",IF(B84=0,"",(B84/B$6/$A$11)))</f>
        <v/>
      </c>
      <c r="D84" s="60"/>
      <c r="E84" s="56" t="str">
        <f>IF(D84="","",IF(D84=0,"",(D84/D$6/$A$11)))</f>
        <v/>
      </c>
      <c r="F84" s="60"/>
      <c r="G84" s="57" t="str">
        <f>IF(F84="","",IF(F84=0,"",(F84/F$6/$A$11)))</f>
        <v/>
      </c>
      <c r="H84" s="60"/>
      <c r="I84" s="57" t="str">
        <f>IF(H84="","",IF(H84=0,"",(H84/H$6/$A$11)))</f>
        <v/>
      </c>
      <c r="J84" s="254"/>
    </row>
    <row r="85" spans="1:10" s="58" customFormat="1" ht="32.4" customHeight="1" x14ac:dyDescent="0.25">
      <c r="A85" s="92" t="s">
        <v>27</v>
      </c>
      <c r="B85" s="60"/>
      <c r="C85" s="56" t="str">
        <f>IF(B85="","",IF(B85=0,"",(B85/B$6/$A$11)))</f>
        <v/>
      </c>
      <c r="D85" s="76"/>
      <c r="E85" s="56" t="str">
        <f>IF(D85="","",IF(D85=0,"",(D85/D$6/$A$11)))</f>
        <v/>
      </c>
      <c r="F85" s="76"/>
      <c r="G85" s="56" t="str">
        <f>IF(F85="","",IF(F85=0,"",(F85/F$6/$A$11)))</f>
        <v/>
      </c>
      <c r="H85" s="76"/>
      <c r="I85" s="57" t="str">
        <f>IF(H85="","",IF(H85=0,"",(H85/H$6/$A$11)))</f>
        <v/>
      </c>
      <c r="J85" s="254"/>
    </row>
    <row r="86" spans="1:10" s="58" customFormat="1" ht="25.05" customHeight="1" x14ac:dyDescent="0.25">
      <c r="A86" s="100" t="s">
        <v>161</v>
      </c>
      <c r="B86" s="55">
        <f>SUM(B83:B85)</f>
        <v>0</v>
      </c>
      <c r="C86" s="56" t="str">
        <f>IF(B86="","",IF(B86=0,"",(B86/B$6/$A$11)))</f>
        <v/>
      </c>
      <c r="D86" s="55">
        <f>SUM(D83:D85)</f>
        <v>0</v>
      </c>
      <c r="E86" s="56" t="str">
        <f>IF(D86="","",IF(D86=0,"",(D86/D$6/$A$11)))</f>
        <v/>
      </c>
      <c r="F86" s="55">
        <f>SUM(F83:F85)</f>
        <v>0</v>
      </c>
      <c r="G86" s="56" t="str">
        <f>IF(F86="","",IF(F86=0,"",(F86/F$6/$A$11)))</f>
        <v/>
      </c>
      <c r="H86" s="55">
        <f>SUM(H83:H85)</f>
        <v>0</v>
      </c>
      <c r="I86" s="57" t="str">
        <f>IF(H86="","",IF(H86=0,"",(H86/H$6/$A$11)))</f>
        <v/>
      </c>
      <c r="J86" s="254"/>
    </row>
    <row r="87" spans="1:10" ht="33" customHeight="1" x14ac:dyDescent="0.3">
      <c r="A87" s="65" t="s">
        <v>23</v>
      </c>
      <c r="B87" s="4"/>
      <c r="C87" s="35"/>
      <c r="D87" s="4"/>
      <c r="E87" s="35"/>
      <c r="F87" s="4"/>
      <c r="G87" s="35"/>
      <c r="H87" s="4"/>
      <c r="I87" s="35"/>
    </row>
    <row r="88" spans="1:10" s="58" customFormat="1" ht="25.05" customHeight="1" x14ac:dyDescent="0.25">
      <c r="A88" s="93" t="s">
        <v>57</v>
      </c>
      <c r="B88" s="60"/>
      <c r="C88" s="56" t="str">
        <f t="shared" ref="C88:C97" si="16">IF(B88="","",IF(B88=0,"",(B88/B$6/$A$11)))</f>
        <v/>
      </c>
      <c r="D88" s="60"/>
      <c r="E88" s="56" t="str">
        <f t="shared" ref="E88:E97" si="17">IF(D88="","",IF(D88=0,"",(D88/D$6/$A$11)))</f>
        <v/>
      </c>
      <c r="F88" s="60"/>
      <c r="G88" s="56" t="str">
        <f t="shared" ref="G88:G97" si="18">IF(F88="","",IF(F88=0,"",(F88/F$6/$A$11)))</f>
        <v/>
      </c>
      <c r="H88" s="60"/>
      <c r="I88" s="56" t="str">
        <f t="shared" ref="I88:I97" si="19">IF(H88="","",IF(H88=0,"",(H88/H$6/$A$11)))</f>
        <v/>
      </c>
      <c r="J88" s="254"/>
    </row>
    <row r="89" spans="1:10" s="58" customFormat="1" ht="25.05" customHeight="1" x14ac:dyDescent="0.25">
      <c r="A89" s="94" t="s">
        <v>58</v>
      </c>
      <c r="B89" s="60"/>
      <c r="C89" s="56" t="str">
        <f t="shared" si="16"/>
        <v/>
      </c>
      <c r="D89" s="60"/>
      <c r="E89" s="56" t="str">
        <f t="shared" si="17"/>
        <v/>
      </c>
      <c r="F89" s="60"/>
      <c r="G89" s="56" t="str">
        <f t="shared" si="18"/>
        <v/>
      </c>
      <c r="H89" s="60"/>
      <c r="I89" s="57" t="str">
        <f t="shared" si="19"/>
        <v/>
      </c>
      <c r="J89" s="254"/>
    </row>
    <row r="90" spans="1:10" s="58" customFormat="1" ht="25.05" customHeight="1" x14ac:dyDescent="0.25">
      <c r="A90" s="68" t="s">
        <v>59</v>
      </c>
      <c r="B90" s="60"/>
      <c r="C90" s="56" t="str">
        <f t="shared" si="16"/>
        <v/>
      </c>
      <c r="D90" s="60"/>
      <c r="E90" s="56" t="str">
        <f t="shared" si="17"/>
        <v/>
      </c>
      <c r="F90" s="60"/>
      <c r="G90" s="56" t="str">
        <f t="shared" si="18"/>
        <v/>
      </c>
      <c r="H90" s="60"/>
      <c r="I90" s="57" t="str">
        <f t="shared" si="19"/>
        <v/>
      </c>
      <c r="J90" s="254"/>
    </row>
    <row r="91" spans="1:10" s="58" customFormat="1" ht="25.05" customHeight="1" x14ac:dyDescent="0.25">
      <c r="A91" s="95" t="s">
        <v>183</v>
      </c>
      <c r="B91" s="60"/>
      <c r="C91" s="56" t="str">
        <f t="shared" si="16"/>
        <v/>
      </c>
      <c r="D91" s="60"/>
      <c r="E91" s="56" t="str">
        <f t="shared" si="17"/>
        <v/>
      </c>
      <c r="F91" s="60"/>
      <c r="G91" s="56" t="str">
        <f t="shared" si="18"/>
        <v/>
      </c>
      <c r="H91" s="60"/>
      <c r="I91" s="57" t="str">
        <f t="shared" si="19"/>
        <v/>
      </c>
      <c r="J91" s="254"/>
    </row>
    <row r="92" spans="1:10" s="58" customFormat="1" ht="25.05" customHeight="1" x14ac:dyDescent="0.25">
      <c r="A92" s="101" t="s">
        <v>187</v>
      </c>
      <c r="B92" s="77">
        <f>SUM(B88:B91)</f>
        <v>0</v>
      </c>
      <c r="C92" s="56" t="str">
        <f t="shared" si="16"/>
        <v/>
      </c>
      <c r="D92" s="77">
        <f>SUM(D88:D91)</f>
        <v>0</v>
      </c>
      <c r="E92" s="56" t="str">
        <f t="shared" si="17"/>
        <v/>
      </c>
      <c r="F92" s="77">
        <f>SUM(F88:F91)</f>
        <v>0</v>
      </c>
      <c r="G92" s="56" t="str">
        <f t="shared" si="18"/>
        <v/>
      </c>
      <c r="H92" s="77">
        <f>SUM(H88:H91)</f>
        <v>0</v>
      </c>
      <c r="I92" s="57" t="str">
        <f t="shared" si="19"/>
        <v/>
      </c>
      <c r="J92" s="254"/>
    </row>
    <row r="93" spans="1:10" s="58" customFormat="1" ht="37.049999999999997" customHeight="1" x14ac:dyDescent="0.25">
      <c r="A93" s="95" t="s">
        <v>42</v>
      </c>
      <c r="B93" s="60"/>
      <c r="C93" s="56" t="str">
        <f t="shared" si="16"/>
        <v/>
      </c>
      <c r="D93" s="60"/>
      <c r="E93" s="56" t="str">
        <f t="shared" si="17"/>
        <v/>
      </c>
      <c r="F93" s="60"/>
      <c r="G93" s="56" t="str">
        <f t="shared" si="18"/>
        <v/>
      </c>
      <c r="H93" s="60"/>
      <c r="I93" s="57" t="str">
        <f t="shared" si="19"/>
        <v/>
      </c>
      <c r="J93" s="254"/>
    </row>
    <row r="94" spans="1:10" s="58" customFormat="1" ht="25.05" customHeight="1" thickBot="1" x14ac:dyDescent="0.3">
      <c r="A94" s="97" t="s">
        <v>190</v>
      </c>
      <c r="B94" s="98">
        <f>SUM(B92:B93)</f>
        <v>0</v>
      </c>
      <c r="C94" s="75" t="str">
        <f t="shared" si="16"/>
        <v/>
      </c>
      <c r="D94" s="98">
        <f>SUM(D92:D93)</f>
        <v>0</v>
      </c>
      <c r="E94" s="75" t="str">
        <f t="shared" si="17"/>
        <v/>
      </c>
      <c r="F94" s="98">
        <f>SUM(F92:F93)</f>
        <v>0</v>
      </c>
      <c r="G94" s="75" t="str">
        <f t="shared" si="18"/>
        <v/>
      </c>
      <c r="H94" s="98">
        <f>SUM(H92:H93)</f>
        <v>0</v>
      </c>
      <c r="I94" s="75" t="str">
        <f t="shared" si="19"/>
        <v/>
      </c>
      <c r="J94" s="254"/>
    </row>
    <row r="95" spans="1:10" s="58" customFormat="1" ht="36.450000000000003" customHeight="1" thickTop="1" x14ac:dyDescent="0.25">
      <c r="A95" s="93" t="s">
        <v>96</v>
      </c>
      <c r="B95" s="177">
        <f>B86-B94</f>
        <v>0</v>
      </c>
      <c r="C95" s="57" t="str">
        <f t="shared" si="16"/>
        <v/>
      </c>
      <c r="D95" s="177">
        <f>D86-D94</f>
        <v>0</v>
      </c>
      <c r="E95" s="57" t="str">
        <f t="shared" si="17"/>
        <v/>
      </c>
      <c r="F95" s="177">
        <f>F86-F94</f>
        <v>0</v>
      </c>
      <c r="G95" s="57" t="str">
        <f t="shared" si="18"/>
        <v/>
      </c>
      <c r="H95" s="177">
        <f>H86-H94</f>
        <v>0</v>
      </c>
      <c r="I95" s="57" t="str">
        <f t="shared" si="19"/>
        <v/>
      </c>
      <c r="J95" s="254"/>
    </row>
    <row r="96" spans="1:10" s="58" customFormat="1" ht="35.549999999999997" customHeight="1" x14ac:dyDescent="0.25">
      <c r="A96" s="94" t="s">
        <v>97</v>
      </c>
      <c r="B96" s="96"/>
      <c r="C96" s="56" t="str">
        <f t="shared" si="16"/>
        <v/>
      </c>
      <c r="D96" s="76"/>
      <c r="E96" s="56" t="str">
        <f t="shared" si="17"/>
        <v/>
      </c>
      <c r="F96" s="76"/>
      <c r="G96" s="56" t="str">
        <f t="shared" si="18"/>
        <v/>
      </c>
      <c r="H96" s="76"/>
      <c r="I96" s="57" t="str">
        <f t="shared" si="19"/>
        <v/>
      </c>
      <c r="J96" s="254"/>
    </row>
    <row r="97" spans="1:10" s="58" customFormat="1" ht="35.4" customHeight="1" x14ac:dyDescent="0.25">
      <c r="A97" s="93" t="s">
        <v>64</v>
      </c>
      <c r="B97" s="178">
        <f>SUM(B95:B96)</f>
        <v>0</v>
      </c>
      <c r="C97" s="56" t="str">
        <f t="shared" si="16"/>
        <v/>
      </c>
      <c r="D97" s="178">
        <f>SUM(D95:D96)</f>
        <v>0</v>
      </c>
      <c r="E97" s="56" t="str">
        <f t="shared" si="17"/>
        <v/>
      </c>
      <c r="F97" s="178">
        <f>SUM(F95:F96)</f>
        <v>0</v>
      </c>
      <c r="G97" s="56" t="str">
        <f t="shared" si="18"/>
        <v/>
      </c>
      <c r="H97" s="178">
        <f>SUM(H95:H96)</f>
        <v>0</v>
      </c>
      <c r="I97" s="57" t="str">
        <f t="shared" si="19"/>
        <v/>
      </c>
      <c r="J97" s="254"/>
    </row>
    <row r="98" spans="1:10" s="87" customFormat="1" ht="85.8" customHeight="1" thickBot="1" x14ac:dyDescent="0.35">
      <c r="A98" s="213" t="s">
        <v>143</v>
      </c>
      <c r="B98" s="114"/>
      <c r="C98" s="89"/>
      <c r="D98" s="114"/>
      <c r="E98" s="89"/>
      <c r="F98" s="114"/>
      <c r="G98" s="89"/>
      <c r="H98" s="114"/>
      <c r="I98" s="86"/>
      <c r="J98" s="260"/>
    </row>
    <row r="99" spans="1:10" s="105" customFormat="1" ht="37.200000000000003" customHeight="1" thickTop="1" x14ac:dyDescent="0.25">
      <c r="A99" s="49" t="s">
        <v>138</v>
      </c>
      <c r="B99" s="102"/>
      <c r="C99" s="103"/>
      <c r="D99" s="104"/>
      <c r="E99" s="58"/>
      <c r="F99" s="104"/>
      <c r="H99" s="104"/>
      <c r="J99" s="261"/>
    </row>
    <row r="100" spans="1:10" s="105" customFormat="1" ht="36.6" customHeight="1" x14ac:dyDescent="0.25">
      <c r="A100" s="94" t="s">
        <v>144</v>
      </c>
      <c r="B100" s="106"/>
      <c r="C100" s="103"/>
      <c r="D100" s="106"/>
      <c r="E100" s="58"/>
      <c r="F100" s="106"/>
      <c r="H100" s="106"/>
      <c r="J100" s="261"/>
    </row>
    <row r="101" spans="1:10" s="105" customFormat="1" ht="33" customHeight="1" x14ac:dyDescent="0.25">
      <c r="A101" s="94" t="s">
        <v>139</v>
      </c>
      <c r="B101" s="106"/>
      <c r="C101" s="103"/>
      <c r="D101" s="106"/>
      <c r="E101" s="58"/>
      <c r="F101" s="106"/>
      <c r="H101" s="106"/>
      <c r="J101" s="261"/>
    </row>
    <row r="102" spans="1:10" s="105" customFormat="1" ht="23.55" customHeight="1" x14ac:dyDescent="0.25">
      <c r="A102" s="94" t="s">
        <v>140</v>
      </c>
      <c r="B102" s="107"/>
      <c r="C102" s="103"/>
      <c r="D102" s="107"/>
      <c r="E102" s="58"/>
      <c r="F102" s="107"/>
      <c r="H102" s="107"/>
      <c r="J102" s="261"/>
    </row>
    <row r="103" spans="1:10" s="105" customFormat="1" ht="31.5" customHeight="1" x14ac:dyDescent="0.25">
      <c r="A103" s="243" t="s">
        <v>326</v>
      </c>
      <c r="B103" s="107"/>
      <c r="C103" s="103"/>
      <c r="D103" s="107"/>
      <c r="E103" s="58"/>
      <c r="F103" s="107"/>
      <c r="H103" s="107"/>
      <c r="J103" s="261"/>
    </row>
    <row r="104" spans="1:10" s="105" customFormat="1" ht="36.6" customHeight="1" x14ac:dyDescent="0.25">
      <c r="A104" s="108" t="s">
        <v>145</v>
      </c>
      <c r="B104" s="107"/>
      <c r="C104" s="103"/>
      <c r="D104" s="107"/>
      <c r="E104" s="58"/>
      <c r="F104" s="107"/>
      <c r="H104" s="107"/>
      <c r="J104" s="261"/>
    </row>
    <row r="105" spans="1:10" s="105" customFormat="1" ht="37.5" customHeight="1" thickBot="1" x14ac:dyDescent="0.3">
      <c r="A105" s="109" t="s">
        <v>141</v>
      </c>
      <c r="B105" s="110"/>
      <c r="C105" s="111"/>
      <c r="D105" s="110"/>
      <c r="E105" s="58"/>
      <c r="F105" s="110"/>
      <c r="H105" s="110"/>
      <c r="J105" s="261"/>
    </row>
    <row r="106" spans="1:10" s="113" customFormat="1" ht="36.6" customHeight="1" thickTop="1" x14ac:dyDescent="0.25">
      <c r="A106" s="217" t="s">
        <v>142</v>
      </c>
      <c r="B106" s="112">
        <f>SUM(B99:B105)</f>
        <v>0</v>
      </c>
      <c r="C106" s="66"/>
      <c r="D106" s="112">
        <f>SUM(D99:D105)</f>
        <v>0</v>
      </c>
      <c r="E106" s="66"/>
      <c r="F106" s="112">
        <f>SUM(F99:F105)</f>
        <v>0</v>
      </c>
      <c r="G106" s="13"/>
      <c r="H106" s="112">
        <f>SUM(H99:H105)</f>
        <v>0</v>
      </c>
      <c r="J106" s="262"/>
    </row>
    <row r="107" spans="1:10" s="31" customFormat="1" ht="46.8" customHeight="1" thickBot="1" x14ac:dyDescent="0.35">
      <c r="A107" s="115" t="s">
        <v>182</v>
      </c>
      <c r="B107" s="81"/>
      <c r="C107" s="82"/>
      <c r="D107" s="81"/>
      <c r="E107" s="82"/>
      <c r="F107" s="81"/>
      <c r="G107" s="82"/>
      <c r="H107" s="81"/>
      <c r="I107" s="82"/>
      <c r="J107" s="255"/>
    </row>
    <row r="108" spans="1:10" s="58" customFormat="1" ht="31.2" customHeight="1" thickTop="1" x14ac:dyDescent="0.25">
      <c r="A108" s="116" t="s">
        <v>166</v>
      </c>
      <c r="B108" s="78">
        <f>B58+B78</f>
        <v>0</v>
      </c>
      <c r="C108" s="57" t="str">
        <f t="shared" ref="C108:C116" si="20">IF(B108="","",IF(B108=0,"",(B108/B$6/$A$11)))</f>
        <v/>
      </c>
      <c r="D108" s="78">
        <f>D58+D78</f>
        <v>0</v>
      </c>
      <c r="E108" s="57" t="str">
        <f t="shared" ref="E108:E116" si="21">IF(D108="","",IF(D108=0,"",(D108/D$6/$A$11)))</f>
        <v/>
      </c>
      <c r="F108" s="78">
        <f>F58+F78</f>
        <v>0</v>
      </c>
      <c r="G108" s="57" t="str">
        <f t="shared" ref="G108:G116" si="22">IF(F108="","",IF(F108=0,"",(F108/F$6/$A$11)))</f>
        <v/>
      </c>
      <c r="H108" s="78">
        <f>H58+H78</f>
        <v>0</v>
      </c>
      <c r="I108" s="57" t="str">
        <f t="shared" ref="I108:I116" si="23">IF(H108="","",IF(H108=0,"",(H108/H$6/$A$11)))</f>
        <v/>
      </c>
      <c r="J108" s="254"/>
    </row>
    <row r="109" spans="1:10" s="58" customFormat="1" ht="25.05" customHeight="1" x14ac:dyDescent="0.25">
      <c r="A109" s="117" t="s">
        <v>167</v>
      </c>
      <c r="B109" s="118">
        <f>B95</f>
        <v>0</v>
      </c>
      <c r="C109" s="56" t="str">
        <f t="shared" si="20"/>
        <v/>
      </c>
      <c r="D109" s="118">
        <f>D95</f>
        <v>0</v>
      </c>
      <c r="E109" s="56" t="str">
        <f t="shared" si="21"/>
        <v/>
      </c>
      <c r="F109" s="118">
        <f>F95</f>
        <v>0</v>
      </c>
      <c r="G109" s="56" t="str">
        <f t="shared" si="22"/>
        <v/>
      </c>
      <c r="H109" s="118">
        <f>H95</f>
        <v>0</v>
      </c>
      <c r="I109" s="57" t="str">
        <f t="shared" si="23"/>
        <v/>
      </c>
      <c r="J109" s="254"/>
    </row>
    <row r="110" spans="1:10" s="58" customFormat="1" ht="34.200000000000003" customHeight="1" thickBot="1" x14ac:dyDescent="0.3">
      <c r="A110" s="119" t="s">
        <v>168</v>
      </c>
      <c r="B110" s="120">
        <f>B106-B99</f>
        <v>0</v>
      </c>
      <c r="C110" s="75" t="str">
        <f t="shared" si="20"/>
        <v/>
      </c>
      <c r="D110" s="120">
        <f>D106-D99</f>
        <v>0</v>
      </c>
      <c r="E110" s="75" t="str">
        <f t="shared" si="21"/>
        <v/>
      </c>
      <c r="F110" s="120">
        <f>F106-F99</f>
        <v>0</v>
      </c>
      <c r="G110" s="75" t="str">
        <f t="shared" si="22"/>
        <v/>
      </c>
      <c r="H110" s="120">
        <f>H106-H99</f>
        <v>0</v>
      </c>
      <c r="I110" s="75" t="str">
        <f t="shared" si="23"/>
        <v/>
      </c>
      <c r="J110" s="254"/>
    </row>
    <row r="111" spans="1:10" ht="25.95" customHeight="1" thickTop="1" x14ac:dyDescent="0.25">
      <c r="A111" s="224" t="s">
        <v>146</v>
      </c>
      <c r="B111" s="37">
        <f>SUM(B108:B110)</f>
        <v>0</v>
      </c>
      <c r="C111" s="10" t="str">
        <f t="shared" si="20"/>
        <v/>
      </c>
      <c r="D111" s="37">
        <f>SUM(D108:D110)</f>
        <v>0</v>
      </c>
      <c r="E111" s="10" t="str">
        <f t="shared" si="21"/>
        <v/>
      </c>
      <c r="F111" s="37">
        <f>SUM(F108:F110)</f>
        <v>0</v>
      </c>
      <c r="G111" s="10" t="str">
        <f t="shared" si="22"/>
        <v/>
      </c>
      <c r="H111" s="37">
        <f>SUM(H108:H110)</f>
        <v>0</v>
      </c>
      <c r="I111" s="10" t="str">
        <f t="shared" si="23"/>
        <v/>
      </c>
    </row>
    <row r="112" spans="1:10" s="58" customFormat="1" ht="33" customHeight="1" x14ac:dyDescent="0.25">
      <c r="A112" s="225" t="s">
        <v>169</v>
      </c>
      <c r="B112" s="118">
        <f>B60+B80</f>
        <v>0</v>
      </c>
      <c r="C112" s="56" t="str">
        <f t="shared" si="20"/>
        <v/>
      </c>
      <c r="D112" s="118">
        <f>D60+D80</f>
        <v>0</v>
      </c>
      <c r="E112" s="56" t="str">
        <f t="shared" si="21"/>
        <v/>
      </c>
      <c r="F112" s="118">
        <f>F60+F80</f>
        <v>0</v>
      </c>
      <c r="G112" s="56" t="str">
        <f t="shared" si="22"/>
        <v/>
      </c>
      <c r="H112" s="118">
        <f>H60+H80</f>
        <v>0</v>
      </c>
      <c r="I112" s="57" t="str">
        <f t="shared" si="23"/>
        <v/>
      </c>
      <c r="J112" s="254"/>
    </row>
    <row r="113" spans="1:10" s="58" customFormat="1" ht="23.55" customHeight="1" x14ac:dyDescent="0.25">
      <c r="A113" s="117" t="s">
        <v>149</v>
      </c>
      <c r="B113" s="118">
        <f>B97</f>
        <v>0</v>
      </c>
      <c r="C113" s="56" t="str">
        <f t="shared" si="20"/>
        <v/>
      </c>
      <c r="D113" s="118">
        <f>D97</f>
        <v>0</v>
      </c>
      <c r="E113" s="56" t="str">
        <f t="shared" si="21"/>
        <v/>
      </c>
      <c r="F113" s="118">
        <f>F97</f>
        <v>0</v>
      </c>
      <c r="G113" s="56" t="str">
        <f t="shared" si="22"/>
        <v/>
      </c>
      <c r="H113" s="118">
        <f>H97</f>
        <v>0</v>
      </c>
      <c r="I113" s="57" t="str">
        <f t="shared" si="23"/>
        <v/>
      </c>
      <c r="J113" s="254"/>
    </row>
    <row r="114" spans="1:10" s="58" customFormat="1" ht="36.450000000000003" customHeight="1" thickBot="1" x14ac:dyDescent="0.3">
      <c r="A114" s="119" t="s">
        <v>158</v>
      </c>
      <c r="B114" s="120">
        <f>B106</f>
        <v>0</v>
      </c>
      <c r="C114" s="75" t="str">
        <f t="shared" si="20"/>
        <v/>
      </c>
      <c r="D114" s="120">
        <f>D106</f>
        <v>0</v>
      </c>
      <c r="E114" s="75" t="str">
        <f t="shared" si="21"/>
        <v/>
      </c>
      <c r="F114" s="120">
        <f>F106</f>
        <v>0</v>
      </c>
      <c r="G114" s="75" t="str">
        <f t="shared" si="22"/>
        <v/>
      </c>
      <c r="H114" s="120">
        <f>H106</f>
        <v>0</v>
      </c>
      <c r="I114" s="75" t="str">
        <f t="shared" si="23"/>
        <v/>
      </c>
      <c r="J114" s="254"/>
    </row>
    <row r="115" spans="1:10" s="66" customFormat="1" ht="25.95" customHeight="1" thickTop="1" x14ac:dyDescent="0.25">
      <c r="A115" s="223" t="s">
        <v>147</v>
      </c>
      <c r="B115" s="121">
        <f>SUM(B112:B114)</f>
        <v>0</v>
      </c>
      <c r="C115" s="57" t="str">
        <f t="shared" si="20"/>
        <v/>
      </c>
      <c r="D115" s="121">
        <f>SUM(D112:D114)</f>
        <v>0</v>
      </c>
      <c r="E115" s="57" t="str">
        <f t="shared" si="21"/>
        <v/>
      </c>
      <c r="F115" s="121">
        <f>SUM(F112:F114)</f>
        <v>0</v>
      </c>
      <c r="G115" s="57" t="str">
        <f t="shared" si="22"/>
        <v/>
      </c>
      <c r="H115" s="121">
        <f>SUM(H112:H114)</f>
        <v>0</v>
      </c>
      <c r="I115" s="57" t="str">
        <f t="shared" si="23"/>
        <v/>
      </c>
      <c r="J115" s="259"/>
    </row>
    <row r="116" spans="1:10" s="124" customFormat="1" ht="22.95" customHeight="1" x14ac:dyDescent="0.25">
      <c r="A116" s="116" t="s">
        <v>148</v>
      </c>
      <c r="B116" s="77">
        <f>B112</f>
        <v>0</v>
      </c>
      <c r="C116" s="56" t="str">
        <f t="shared" si="20"/>
        <v/>
      </c>
      <c r="D116" s="77">
        <f>D112</f>
        <v>0</v>
      </c>
      <c r="E116" s="56" t="str">
        <f t="shared" si="21"/>
        <v/>
      </c>
      <c r="F116" s="77">
        <f>F112</f>
        <v>0</v>
      </c>
      <c r="G116" s="56" t="str">
        <f t="shared" si="22"/>
        <v/>
      </c>
      <c r="H116" s="77">
        <f>H112</f>
        <v>0</v>
      </c>
      <c r="I116" s="57" t="str">
        <f t="shared" si="23"/>
        <v/>
      </c>
      <c r="J116" s="263"/>
    </row>
    <row r="117" spans="1:10" s="31" customFormat="1" ht="47.4" customHeight="1" x14ac:dyDescent="0.3">
      <c r="A117" s="133" t="s">
        <v>112</v>
      </c>
      <c r="B117" s="122" t="s">
        <v>186</v>
      </c>
      <c r="C117" s="123" t="s">
        <v>46</v>
      </c>
      <c r="D117" s="122" t="s">
        <v>186</v>
      </c>
      <c r="E117" s="123" t="s">
        <v>46</v>
      </c>
      <c r="F117" s="122" t="s">
        <v>186</v>
      </c>
      <c r="G117" s="123" t="s">
        <v>46</v>
      </c>
      <c r="H117" s="122" t="s">
        <v>186</v>
      </c>
      <c r="I117" s="123" t="s">
        <v>46</v>
      </c>
      <c r="J117" s="264"/>
    </row>
    <row r="118" spans="1:10" s="58" customFormat="1" ht="23.55" customHeight="1" x14ac:dyDescent="0.25">
      <c r="A118" s="125" t="s">
        <v>311</v>
      </c>
      <c r="B118" s="126">
        <v>0</v>
      </c>
      <c r="C118" s="127" t="str">
        <f>C14</f>
        <v/>
      </c>
      <c r="D118" s="126">
        <v>0</v>
      </c>
      <c r="E118" s="127" t="str">
        <f>E14</f>
        <v/>
      </c>
      <c r="F118" s="126">
        <v>0</v>
      </c>
      <c r="G118" s="127" t="str">
        <f>G14</f>
        <v/>
      </c>
      <c r="H118" s="126">
        <v>0</v>
      </c>
      <c r="I118" s="127" t="str">
        <f>I14</f>
        <v/>
      </c>
      <c r="J118" s="257"/>
    </row>
    <row r="119" spans="1:10" s="58" customFormat="1" ht="23.55" customHeight="1" x14ac:dyDescent="0.25">
      <c r="A119" s="125" t="s">
        <v>56</v>
      </c>
      <c r="B119" s="126">
        <v>0</v>
      </c>
      <c r="C119" s="128" t="str">
        <f>C62</f>
        <v/>
      </c>
      <c r="D119" s="126">
        <v>0</v>
      </c>
      <c r="E119" s="128" t="str">
        <f>E62</f>
        <v/>
      </c>
      <c r="F119" s="126">
        <v>0</v>
      </c>
      <c r="G119" s="128" t="str">
        <f>G62</f>
        <v/>
      </c>
      <c r="H119" s="126">
        <v>0</v>
      </c>
      <c r="I119" s="128" t="str">
        <f>I62</f>
        <v/>
      </c>
      <c r="J119" s="257"/>
    </row>
    <row r="120" spans="1:10" s="58" customFormat="1" ht="23.55" customHeight="1" x14ac:dyDescent="0.25">
      <c r="A120" s="125" t="s">
        <v>47</v>
      </c>
      <c r="B120" s="126">
        <v>0</v>
      </c>
      <c r="C120" s="129" t="str">
        <f>C83</f>
        <v/>
      </c>
      <c r="D120" s="126">
        <v>0</v>
      </c>
      <c r="E120" s="129" t="str">
        <f>E83</f>
        <v/>
      </c>
      <c r="F120" s="126">
        <v>0</v>
      </c>
      <c r="G120" s="129" t="str">
        <f>G83</f>
        <v/>
      </c>
      <c r="H120" s="126">
        <v>0</v>
      </c>
      <c r="I120" s="129" t="str">
        <f>I83</f>
        <v/>
      </c>
      <c r="J120" s="257"/>
    </row>
    <row r="121" spans="1:10" s="124" customFormat="1" ht="28.2" customHeight="1" x14ac:dyDescent="0.25">
      <c r="A121" s="167" t="s">
        <v>48</v>
      </c>
      <c r="B121" s="168">
        <v>0</v>
      </c>
      <c r="C121" s="169">
        <f>SUM(C118:C120)</f>
        <v>0</v>
      </c>
      <c r="D121" s="168">
        <v>0</v>
      </c>
      <c r="E121" s="169">
        <f>SUM(E118:E120)</f>
        <v>0</v>
      </c>
      <c r="F121" s="168">
        <v>0</v>
      </c>
      <c r="G121" s="169">
        <f>SUM(G118:G120)</f>
        <v>0</v>
      </c>
      <c r="H121" s="168">
        <v>0</v>
      </c>
      <c r="I121" s="170">
        <f>SUM(I118:I120)</f>
        <v>0</v>
      </c>
      <c r="J121" s="265"/>
    </row>
    <row r="122" spans="1:10" s="31" customFormat="1" ht="32.4" customHeight="1" x14ac:dyDescent="0.3">
      <c r="A122" s="133" t="s">
        <v>49</v>
      </c>
      <c r="B122" s="38"/>
      <c r="C122" s="135"/>
      <c r="D122" s="38"/>
      <c r="E122" s="135"/>
      <c r="F122" s="38"/>
      <c r="G122" s="135"/>
      <c r="H122" s="38"/>
      <c r="I122" s="135"/>
      <c r="J122" s="264"/>
    </row>
    <row r="123" spans="1:10" s="58" customFormat="1" ht="24" customHeight="1" x14ac:dyDescent="0.25">
      <c r="A123" s="130" t="s">
        <v>50</v>
      </c>
      <c r="B123" s="131"/>
      <c r="C123" s="132"/>
      <c r="D123" s="131"/>
      <c r="E123" s="132"/>
      <c r="F123" s="131"/>
      <c r="G123" s="132"/>
      <c r="H123" s="131"/>
      <c r="I123" s="132"/>
      <c r="J123" s="257"/>
    </row>
    <row r="124" spans="1:10" s="58" customFormat="1" ht="24" customHeight="1" x14ac:dyDescent="0.25">
      <c r="A124" s="130" t="s">
        <v>51</v>
      </c>
      <c r="B124" s="131"/>
      <c r="C124" s="132"/>
      <c r="D124" s="131"/>
      <c r="E124" s="132"/>
      <c r="F124" s="131"/>
      <c r="G124" s="132"/>
      <c r="H124" s="131"/>
      <c r="I124" s="132"/>
      <c r="J124" s="257"/>
    </row>
    <row r="125" spans="1:10" s="124" customFormat="1" ht="24" customHeight="1" x14ac:dyDescent="0.25">
      <c r="A125" s="136" t="s">
        <v>263</v>
      </c>
      <c r="B125" s="137"/>
      <c r="C125" s="132"/>
      <c r="D125" s="137"/>
      <c r="E125" s="132"/>
      <c r="F125" s="137"/>
      <c r="G125" s="132"/>
      <c r="H125" s="137"/>
      <c r="I125" s="132"/>
      <c r="J125" s="265"/>
    </row>
    <row r="126" spans="1:10" s="31" customFormat="1" ht="36" customHeight="1" x14ac:dyDescent="0.25">
      <c r="A126" s="134" t="s">
        <v>52</v>
      </c>
      <c r="B126" s="38"/>
      <c r="C126" s="182"/>
      <c r="D126" s="38"/>
      <c r="E126" s="182"/>
      <c r="F126" s="38"/>
      <c r="G126" s="182"/>
      <c r="H126" s="38"/>
      <c r="I126" s="182"/>
      <c r="J126" s="264"/>
    </row>
    <row r="127" spans="1:10" s="58" customFormat="1" ht="23.55" customHeight="1" x14ac:dyDescent="0.25">
      <c r="A127" s="130" t="s">
        <v>53</v>
      </c>
      <c r="B127" s="131"/>
      <c r="C127" s="239"/>
      <c r="D127" s="131"/>
      <c r="E127" s="239"/>
      <c r="F127" s="131"/>
      <c r="G127" s="239"/>
      <c r="H127" s="131"/>
      <c r="I127" s="239"/>
      <c r="J127" s="257"/>
    </row>
    <row r="128" spans="1:10" s="58" customFormat="1" ht="23.55" customHeight="1" x14ac:dyDescent="0.25">
      <c r="A128" s="130" t="s">
        <v>54</v>
      </c>
      <c r="B128" s="131"/>
      <c r="C128" s="239"/>
      <c r="D128" s="131"/>
      <c r="E128" s="239"/>
      <c r="F128" s="131"/>
      <c r="G128" s="239"/>
      <c r="H128" s="131"/>
      <c r="I128" s="239"/>
      <c r="J128" s="257"/>
    </row>
    <row r="129" spans="1:11" s="58" customFormat="1" ht="23.55" customHeight="1" x14ac:dyDescent="0.25">
      <c r="A129" s="130" t="s">
        <v>5</v>
      </c>
      <c r="B129" s="131"/>
      <c r="C129" s="239"/>
      <c r="D129" s="131"/>
      <c r="E129" s="239"/>
      <c r="F129" s="131"/>
      <c r="G129" s="239"/>
      <c r="H129" s="131"/>
      <c r="I129" s="239"/>
      <c r="J129" s="257"/>
    </row>
    <row r="130" spans="1:11" ht="89.4" customHeight="1" x14ac:dyDescent="0.25">
      <c r="A130" s="238" t="s">
        <v>192</v>
      </c>
      <c r="B130" s="138"/>
      <c r="C130" s="87"/>
      <c r="D130" s="138"/>
      <c r="E130" s="87"/>
      <c r="F130" s="138"/>
      <c r="G130" s="87"/>
      <c r="H130" s="138"/>
      <c r="I130" s="87"/>
      <c r="J130" s="266"/>
      <c r="K130" s="39"/>
    </row>
    <row r="131" spans="1:11" s="58" customFormat="1" ht="25.05" customHeight="1" x14ac:dyDescent="0.25">
      <c r="A131" s="143" t="s">
        <v>193</v>
      </c>
      <c r="B131" s="144"/>
      <c r="C131" s="144"/>
      <c r="D131" s="144"/>
      <c r="E131" s="144"/>
      <c r="F131" s="144"/>
      <c r="G131" s="145"/>
      <c r="H131" s="144"/>
      <c r="I131" s="145"/>
      <c r="J131" s="254"/>
    </row>
    <row r="132" spans="1:11" s="58" customFormat="1" ht="25.05" customHeight="1" x14ac:dyDescent="0.25">
      <c r="A132" s="146" t="s">
        <v>194</v>
      </c>
      <c r="B132" s="147"/>
      <c r="C132" s="148"/>
      <c r="D132" s="147"/>
      <c r="E132" s="148"/>
      <c r="F132" s="147"/>
      <c r="G132" s="148"/>
      <c r="H132" s="147"/>
      <c r="I132" s="148"/>
      <c r="J132" s="254"/>
    </row>
    <row r="133" spans="1:11" ht="47.4" customHeight="1" x14ac:dyDescent="0.3">
      <c r="A133" s="17" t="s">
        <v>133</v>
      </c>
      <c r="B133" s="215"/>
      <c r="C133" s="215"/>
      <c r="D133" s="215"/>
      <c r="E133" s="215"/>
      <c r="F133" s="215"/>
      <c r="G133" s="215"/>
      <c r="H133" s="215"/>
      <c r="I133" s="7"/>
    </row>
    <row r="134" spans="1:11" s="58" customFormat="1" ht="33" customHeight="1" x14ac:dyDescent="0.25">
      <c r="A134" s="139" t="s">
        <v>342</v>
      </c>
      <c r="B134" s="6" t="s">
        <v>43</v>
      </c>
      <c r="C134" s="7"/>
      <c r="D134" s="6" t="s">
        <v>43</v>
      </c>
      <c r="E134" s="7"/>
      <c r="F134" s="6" t="s">
        <v>43</v>
      </c>
      <c r="G134" s="7"/>
      <c r="H134" s="6" t="s">
        <v>43</v>
      </c>
      <c r="I134" s="140"/>
      <c r="J134" s="254"/>
    </row>
    <row r="135" spans="1:11" s="58" customFormat="1" ht="25.05" customHeight="1" x14ac:dyDescent="0.25">
      <c r="A135" s="141" t="s">
        <v>24</v>
      </c>
      <c r="B135" s="142"/>
      <c r="C135" s="140"/>
      <c r="D135" s="142"/>
      <c r="E135" s="140"/>
      <c r="F135" s="142"/>
      <c r="G135" s="140"/>
      <c r="H135" s="142"/>
      <c r="I135" s="140"/>
      <c r="J135" s="254"/>
    </row>
    <row r="136" spans="1:11" s="58" customFormat="1" ht="25.05" customHeight="1" x14ac:dyDescent="0.25">
      <c r="A136" s="141" t="s">
        <v>127</v>
      </c>
      <c r="B136" s="142"/>
      <c r="C136" s="140"/>
      <c r="D136" s="142"/>
      <c r="E136" s="140"/>
      <c r="F136" s="142"/>
      <c r="G136" s="140"/>
      <c r="H136" s="142"/>
      <c r="I136" s="140"/>
      <c r="J136" s="254"/>
    </row>
    <row r="137" spans="1:11" s="58" customFormat="1" ht="25.05" customHeight="1" x14ac:dyDescent="0.25">
      <c r="A137" s="149" t="s">
        <v>121</v>
      </c>
      <c r="B137" s="142"/>
      <c r="C137" s="140"/>
      <c r="D137" s="142"/>
      <c r="E137" s="140"/>
      <c r="F137" s="142"/>
      <c r="G137" s="140"/>
      <c r="H137" s="142"/>
      <c r="I137" s="140"/>
      <c r="J137" s="254"/>
    </row>
    <row r="138" spans="1:11" s="58" customFormat="1" ht="32.4" customHeight="1" x14ac:dyDescent="0.25">
      <c r="A138" s="149" t="s">
        <v>122</v>
      </c>
      <c r="B138" s="142"/>
      <c r="C138" s="140"/>
      <c r="D138" s="142"/>
      <c r="E138" s="140"/>
      <c r="F138" s="142"/>
      <c r="G138" s="140"/>
      <c r="H138" s="142"/>
      <c r="I138" s="140"/>
      <c r="J138" s="254"/>
    </row>
    <row r="139" spans="1:11" s="58" customFormat="1" ht="32.4" customHeight="1" x14ac:dyDescent="0.25">
      <c r="A139" s="150" t="s">
        <v>181</v>
      </c>
      <c r="B139" s="151"/>
      <c r="C139" s="140"/>
      <c r="D139" s="151"/>
      <c r="E139" s="140"/>
      <c r="F139" s="151"/>
      <c r="G139" s="140"/>
      <c r="H139" s="151"/>
      <c r="I139" s="140"/>
      <c r="J139" s="254"/>
    </row>
    <row r="140" spans="1:11" s="58" customFormat="1" ht="25.05" customHeight="1" thickBot="1" x14ac:dyDescent="0.3">
      <c r="A140" s="152" t="s">
        <v>129</v>
      </c>
      <c r="B140" s="153"/>
      <c r="C140" s="154"/>
      <c r="D140" s="153"/>
      <c r="E140" s="140"/>
      <c r="F140" s="153"/>
      <c r="G140" s="140"/>
      <c r="H140" s="153"/>
      <c r="I140" s="140"/>
      <c r="J140" s="254"/>
    </row>
    <row r="141" spans="1:11" s="58" customFormat="1" ht="24" customHeight="1" thickTop="1" x14ac:dyDescent="0.25">
      <c r="A141" s="155" t="s">
        <v>36</v>
      </c>
      <c r="B141" s="156">
        <f>SUM(B135:B140)</f>
        <v>0</v>
      </c>
      <c r="C141" s="140"/>
      <c r="D141" s="156">
        <f>SUM(D135:D140)</f>
        <v>0</v>
      </c>
      <c r="E141" s="140"/>
      <c r="F141" s="156">
        <f>SUM(F135:F140)</f>
        <v>0</v>
      </c>
      <c r="G141" s="140"/>
      <c r="H141" s="156">
        <f>SUM(H135:H140)</f>
        <v>0</v>
      </c>
      <c r="I141" s="140"/>
      <c r="J141" s="254"/>
    </row>
    <row r="142" spans="1:11" s="58" customFormat="1" ht="24" customHeight="1" x14ac:dyDescent="0.25">
      <c r="A142" s="157" t="s">
        <v>37</v>
      </c>
      <c r="B142" s="142"/>
      <c r="C142" s="140"/>
      <c r="D142" s="142"/>
      <c r="E142" s="140"/>
      <c r="F142" s="142"/>
      <c r="G142" s="140"/>
      <c r="H142" s="142"/>
      <c r="I142" s="140"/>
      <c r="J142" s="254"/>
    </row>
    <row r="143" spans="1:11" s="58" customFormat="1" ht="24" customHeight="1" x14ac:dyDescent="0.25">
      <c r="A143" s="157" t="s">
        <v>39</v>
      </c>
      <c r="B143" s="158">
        <f>SUM(B141:B142)</f>
        <v>0</v>
      </c>
      <c r="C143" s="140"/>
      <c r="D143" s="158">
        <f>SUM(D141:D142)</f>
        <v>0</v>
      </c>
      <c r="E143" s="140"/>
      <c r="F143" s="158">
        <f>SUM(F141:F142)</f>
        <v>0</v>
      </c>
      <c r="G143" s="140"/>
      <c r="H143" s="158">
        <f>SUM(H141:H142)</f>
        <v>0</v>
      </c>
      <c r="I143" s="140"/>
      <c r="J143" s="254"/>
    </row>
    <row r="144" spans="1:11" ht="48" customHeight="1" x14ac:dyDescent="0.3">
      <c r="A144" s="16" t="s">
        <v>195</v>
      </c>
      <c r="B144" s="5"/>
      <c r="C144" s="7"/>
      <c r="D144" s="5"/>
      <c r="E144" s="7"/>
      <c r="F144" s="5"/>
      <c r="G144" s="7"/>
      <c r="H144" s="5"/>
      <c r="I144" s="7"/>
    </row>
    <row r="145" spans="1:10" s="58" customFormat="1" ht="25.05" customHeight="1" x14ac:dyDescent="0.25">
      <c r="A145" s="141" t="s">
        <v>20</v>
      </c>
      <c r="B145" s="142"/>
      <c r="C145" s="140"/>
      <c r="D145" s="142"/>
      <c r="E145" s="140"/>
      <c r="F145" s="142"/>
      <c r="G145" s="140"/>
      <c r="H145" s="142"/>
      <c r="I145" s="140"/>
      <c r="J145" s="254"/>
    </row>
    <row r="146" spans="1:10" s="58" customFormat="1" ht="25.05" customHeight="1" x14ac:dyDescent="0.25">
      <c r="A146" s="141" t="s">
        <v>128</v>
      </c>
      <c r="B146" s="142"/>
      <c r="C146" s="140"/>
      <c r="D146" s="142"/>
      <c r="E146" s="140"/>
      <c r="F146" s="142"/>
      <c r="G146" s="140"/>
      <c r="H146" s="142"/>
      <c r="I146" s="140"/>
      <c r="J146" s="254"/>
    </row>
    <row r="147" spans="1:10" s="58" customFormat="1" ht="25.05" customHeight="1" x14ac:dyDescent="0.25">
      <c r="A147" s="149" t="s">
        <v>123</v>
      </c>
      <c r="B147" s="142"/>
      <c r="C147" s="140"/>
      <c r="D147" s="142"/>
      <c r="E147" s="140"/>
      <c r="F147" s="142"/>
      <c r="G147" s="140"/>
      <c r="H147" s="142"/>
      <c r="I147" s="140"/>
      <c r="J147" s="254"/>
    </row>
    <row r="148" spans="1:10" s="58" customFormat="1" ht="32.4" customHeight="1" x14ac:dyDescent="0.25">
      <c r="A148" s="149" t="s">
        <v>124</v>
      </c>
      <c r="B148" s="142"/>
      <c r="C148" s="140"/>
      <c r="D148" s="142"/>
      <c r="E148" s="140"/>
      <c r="F148" s="142"/>
      <c r="G148" s="140"/>
      <c r="H148" s="142"/>
      <c r="I148" s="140"/>
      <c r="J148" s="254"/>
    </row>
    <row r="149" spans="1:10" s="58" customFormat="1" ht="32.4" customHeight="1" x14ac:dyDescent="0.25">
      <c r="A149" s="150" t="s">
        <v>181</v>
      </c>
      <c r="B149" s="159"/>
      <c r="C149" s="140"/>
      <c r="D149" s="159"/>
      <c r="E149" s="140"/>
      <c r="F149" s="159"/>
      <c r="G149" s="140"/>
      <c r="H149" s="159"/>
      <c r="I149" s="140"/>
      <c r="J149" s="254"/>
    </row>
    <row r="150" spans="1:10" s="58" customFormat="1" ht="25.05" customHeight="1" thickBot="1" x14ac:dyDescent="0.3">
      <c r="A150" s="160" t="s">
        <v>129</v>
      </c>
      <c r="B150" s="153"/>
      <c r="C150" s="140"/>
      <c r="D150" s="153"/>
      <c r="E150" s="140"/>
      <c r="F150" s="153"/>
      <c r="G150" s="140"/>
      <c r="H150" s="153"/>
      <c r="I150" s="140"/>
      <c r="J150" s="254"/>
    </row>
    <row r="151" spans="1:10" s="58" customFormat="1" ht="25.05" customHeight="1" thickTop="1" x14ac:dyDescent="0.25">
      <c r="A151" s="155" t="s">
        <v>38</v>
      </c>
      <c r="B151" s="156">
        <f>SUM(B145:B150)</f>
        <v>0</v>
      </c>
      <c r="C151" s="140"/>
      <c r="D151" s="156">
        <f>SUM(D145:D150)</f>
        <v>0</v>
      </c>
      <c r="E151" s="140"/>
      <c r="F151" s="156">
        <f>SUM(F145:F150)</f>
        <v>0</v>
      </c>
      <c r="G151" s="140"/>
      <c r="H151" s="156">
        <f>SUM(H145:H150)</f>
        <v>0</v>
      </c>
      <c r="I151" s="140"/>
      <c r="J151" s="254"/>
    </row>
    <row r="152" spans="1:10" s="58" customFormat="1" ht="25.05" customHeight="1" x14ac:dyDescent="0.25">
      <c r="A152" s="157" t="s">
        <v>37</v>
      </c>
      <c r="B152" s="142"/>
      <c r="C152" s="140"/>
      <c r="D152" s="142"/>
      <c r="E152" s="140"/>
      <c r="F152" s="142"/>
      <c r="G152" s="140"/>
      <c r="H152" s="142"/>
      <c r="I152" s="140"/>
      <c r="J152" s="254"/>
    </row>
    <row r="153" spans="1:10" s="58" customFormat="1" ht="25.05" customHeight="1" x14ac:dyDescent="0.25">
      <c r="A153" s="157" t="s">
        <v>40</v>
      </c>
      <c r="B153" s="158">
        <f>SUM(B151:B152)</f>
        <v>0</v>
      </c>
      <c r="C153" s="140"/>
      <c r="D153" s="158">
        <f>SUM(D151:D152)</f>
        <v>0</v>
      </c>
      <c r="E153" s="140"/>
      <c r="F153" s="158">
        <f>SUM(F151:F152)</f>
        <v>0</v>
      </c>
      <c r="G153" s="140"/>
      <c r="H153" s="158">
        <f>SUM(H151:H152)</f>
        <v>0</v>
      </c>
      <c r="I153" s="140"/>
      <c r="J153" s="254"/>
    </row>
    <row r="154" spans="1:10" ht="67.8" customHeight="1" x14ac:dyDescent="0.25">
      <c r="A154" s="226" t="s">
        <v>312</v>
      </c>
      <c r="B154" s="8"/>
      <c r="C154" s="9"/>
      <c r="D154" s="8"/>
      <c r="E154" s="9"/>
      <c r="F154" s="8"/>
      <c r="G154" s="9"/>
      <c r="H154" s="8"/>
      <c r="I154" s="9"/>
    </row>
    <row r="155" spans="1:10" s="58" customFormat="1" ht="35.4" customHeight="1" x14ac:dyDescent="0.25">
      <c r="A155" s="157" t="s">
        <v>125</v>
      </c>
      <c r="B155" s="151"/>
      <c r="C155" s="161"/>
      <c r="D155" s="151"/>
      <c r="E155" s="161"/>
      <c r="F155" s="151"/>
      <c r="G155" s="161"/>
      <c r="H155" s="151"/>
      <c r="I155" s="161"/>
      <c r="J155" s="254"/>
    </row>
    <row r="156" spans="1:10" s="58" customFormat="1" ht="32.4" customHeight="1" thickBot="1" x14ac:dyDescent="0.3">
      <c r="A156" s="162" t="s">
        <v>126</v>
      </c>
      <c r="B156" s="153"/>
      <c r="C156" s="161"/>
      <c r="D156" s="153"/>
      <c r="E156" s="161"/>
      <c r="F156" s="153"/>
      <c r="G156" s="161"/>
      <c r="H156" s="153"/>
      <c r="I156" s="161"/>
      <c r="J156" s="254"/>
    </row>
    <row r="157" spans="1:10" s="58" customFormat="1" ht="34.799999999999997" customHeight="1" thickTop="1" x14ac:dyDescent="0.25">
      <c r="A157" s="163" t="s">
        <v>44</v>
      </c>
      <c r="B157" s="156">
        <f>SUM(B155:B156)</f>
        <v>0</v>
      </c>
      <c r="C157" s="161"/>
      <c r="D157" s="156">
        <f>SUM(D155:D156)</f>
        <v>0</v>
      </c>
      <c r="E157" s="161"/>
      <c r="F157" s="156">
        <f>SUM(F155:F156)</f>
        <v>0</v>
      </c>
      <c r="G157" s="161"/>
      <c r="H157" s="156">
        <f>SUM(H155:H156)</f>
        <v>0</v>
      </c>
      <c r="I157" s="161"/>
      <c r="J157" s="254"/>
    </row>
    <row r="158" spans="1:10" s="58" customFormat="1" ht="24.45" customHeight="1" x14ac:dyDescent="0.25">
      <c r="A158" s="157" t="s">
        <v>37</v>
      </c>
      <c r="B158" s="142"/>
      <c r="C158" s="140"/>
      <c r="D158" s="142"/>
      <c r="E158" s="140"/>
      <c r="F158" s="142"/>
      <c r="G158" s="140"/>
      <c r="H158" s="142"/>
      <c r="I158" s="140"/>
      <c r="J158" s="254"/>
    </row>
    <row r="159" spans="1:10" s="58" customFormat="1" ht="30.6" customHeight="1" x14ac:dyDescent="0.25">
      <c r="A159" s="157" t="s">
        <v>45</v>
      </c>
      <c r="B159" s="158">
        <f>SUM(B157:B158)</f>
        <v>0</v>
      </c>
      <c r="C159" s="140"/>
      <c r="D159" s="158">
        <f>SUM(D157:D158)</f>
        <v>0</v>
      </c>
      <c r="E159" s="140"/>
      <c r="F159" s="158">
        <f>SUM(F157:F158)</f>
        <v>0</v>
      </c>
      <c r="G159" s="140"/>
      <c r="H159" s="158">
        <f>SUM(H157:H158)</f>
        <v>0</v>
      </c>
      <c r="I159" s="140"/>
      <c r="J159" s="254"/>
    </row>
    <row r="160" spans="1:10" s="66" customFormat="1" ht="40.200000000000003" customHeight="1" x14ac:dyDescent="0.25">
      <c r="A160" s="237" t="s">
        <v>61</v>
      </c>
      <c r="B160" s="164">
        <f>B111+B141+B151+B157</f>
        <v>0</v>
      </c>
      <c r="C160" s="165"/>
      <c r="D160" s="164">
        <f>D111+D141+D151+D157</f>
        <v>0</v>
      </c>
      <c r="E160" s="165"/>
      <c r="F160" s="164">
        <f>F111+F141+F151+F157</f>
        <v>0</v>
      </c>
      <c r="G160" s="165"/>
      <c r="H160" s="164">
        <f>H111+H141+H151+H157</f>
        <v>0</v>
      </c>
      <c r="I160" s="165"/>
      <c r="J160" s="259"/>
    </row>
    <row r="161" spans="1:10" s="66" customFormat="1" ht="36" customHeight="1" x14ac:dyDescent="0.25">
      <c r="A161" s="237" t="s">
        <v>62</v>
      </c>
      <c r="B161" s="166">
        <f>B115+B143+B153+B159</f>
        <v>0</v>
      </c>
      <c r="C161" s="165"/>
      <c r="D161" s="166">
        <f>D115+D143+D153+D159</f>
        <v>0</v>
      </c>
      <c r="E161" s="165"/>
      <c r="F161" s="166">
        <f>F115+F143+F153+F159</f>
        <v>0</v>
      </c>
      <c r="G161" s="165"/>
      <c r="H161" s="166">
        <f>H115+H143+H153+H159</f>
        <v>0</v>
      </c>
      <c r="I161" s="165"/>
      <c r="J161" s="259"/>
    </row>
    <row r="162" spans="1:10" ht="55.2" customHeight="1" x14ac:dyDescent="0.25">
      <c r="A162" s="40" t="s">
        <v>184</v>
      </c>
      <c r="B162" s="39"/>
      <c r="C162" s="39"/>
      <c r="D162" s="39"/>
      <c r="E162" s="39"/>
      <c r="F162" s="41"/>
      <c r="G162" s="39"/>
      <c r="H162" s="41"/>
      <c r="I162" s="39"/>
      <c r="J162" s="258"/>
    </row>
    <row r="163" spans="1:10" ht="163.80000000000001" customHeight="1" x14ac:dyDescent="0.25">
      <c r="A163" s="42"/>
      <c r="B163" s="36"/>
      <c r="C163" s="43"/>
      <c r="D163" s="43"/>
      <c r="E163" s="43"/>
      <c r="F163" s="43"/>
      <c r="G163" s="44"/>
      <c r="I163" s="44"/>
    </row>
    <row r="176" spans="1:10" ht="47.4" customHeight="1" x14ac:dyDescent="0.25"/>
    <row r="177" ht="47.4" customHeight="1" x14ac:dyDescent="0.25"/>
    <row r="178" ht="47.4" customHeight="1" x14ac:dyDescent="0.25"/>
  </sheetData>
  <sheetProtection algorithmName="SHA-512" hashValue="lS3MiQIikhgSlTyKonp/gc4sG8tJ/Tf2JPBnJRHUmz54BK8R5jxdt3UwOWlrrrTnKSsS0ctOdqoOhyIekTp9Cw==" saltValue="TO9oFyieiNs0K1jeOYJrLw==" spinCount="100000" sheet="1" objects="1" scenarios="1"/>
  <dataValidations count="15">
    <dataValidation allowBlank="1" showInputMessage="1" showErrorMessage="1" prompt="Täytä kohteen huoneistoala ja tilikauden pituus (kk)" sqref="G62 G83" xr:uid="{629B662E-E093-4A79-B500-4275C55DAD44}"/>
    <dataValidation allowBlank="1" showInputMessage="1" showErrorMessage="1" prompt="Täytä tasausryhmän huoneistoala ja tilikauden pituus (kk)" sqref="E14" xr:uid="{C1E24F73-4476-41C4-8932-D98C542E9061}"/>
    <dataValidation allowBlank="1" showInputMessage="1" showErrorMessage="1" prompt="Täytä yhteisön huoneistoala ja tilikauden pituus (kk)" sqref="C14" xr:uid="{F218903E-0462-428B-86CA-F84D1B9B8BC6}"/>
    <dataValidation allowBlank="1" showInputMessage="1" showErrorMessage="1" prompt="Täytä kohteen huoneistoala ja tilikauden pituus" sqref="I62 I83" xr:uid="{A22E96DD-42B0-4995-B616-3E3B4FDF980B}"/>
    <dataValidation allowBlank="1" showInputMessage="1" showErrorMessage="1" promptTitle="Ohje" prompt="Edellisen tilikauden jälkilaskelmasta &quot;omakust.vuokrauksen investointien rahoitusjäämä tilikauden lopussa&quot;. " sqref="H99 F99 D99 B99" xr:uid="{A56E27D1-D489-4D81-8791-ED5574D4CE2C}"/>
    <dataValidation allowBlank="1" showInputMessage="1" showErrorMessage="1" promptTitle="Lisätieto" prompt="Summa sisältää investointeihin saadut avustukset" sqref="H100 F100 D100 B100" xr:uid="{51F22F0C-6D80-4E37-8249-6B9334A0918D}"/>
    <dataValidation allowBlank="1" showInputMessage="1" showErrorMessage="1" promptTitle="Lisätieto" prompt="Investoinnit katetaan pääsääntöisesti ulkoisella rahoituksella, joten niillä ei ole vaikutusta vuokran määrään." sqref="H106 F106 D106 B106" xr:uid="{4A982C3B-CF3F-4BFE-964F-F918BA77E7B8}"/>
    <dataValidation allowBlank="1" showInputMessage="1" showErrorMessage="1" prompt="Täytä yhteisön tilikausi tähän ruutuun aloituspäivästä lopetuspäivään. Esim. 1.1.-31.12.2020." sqref="A9" xr:uid="{9F11E62B-892E-469A-BF20-FED4D8B6A665}"/>
    <dataValidation operator="notBetween" showInputMessage="1" showErrorMessage="1" prompt="Lisää tilikauden pituus kuukausina." sqref="A11" xr:uid="{2F888B1C-00D4-4F5B-BDCC-9DC7ED63E2B6}"/>
    <dataValidation allowBlank="1" showInputMessage="1" showErrorMessage="1" prompt="Täytä kohteen huoneistoala ja tilikauden pituus. " sqref="G14 I14" xr:uid="{9D8C885C-B595-45F3-9FE9-53D29A64E50B}"/>
    <dataValidation allowBlank="1" showInputMessage="1" showErrorMessage="1" promptTitle="Vuokran tasaus" prompt="Vuokran tasaussumma esitetään ainoastaan kohdekohtaisissa laskelmissa. Vuokran tasaus -kohdassa esitetään summa, jonka kohde maksaa muiden kohteiden kuluja tai vastaavasti saa muilta kohteilta hyvitystä omiin kuluihinsa. " sqref="F93 F42 H56 F56 H76 F76 H93 H42" xr:uid="{64DD9962-6D3F-47C9-BC49-417AC1C0F06C}"/>
    <dataValidation allowBlank="1" showInputMessage="1" showErrorMessage="1" promptTitle="Vuokran tasaus" prompt="Kulut ovat jaettu kohteille, joten vuokran tasaus -summaa ei esitetä. " sqref="B42 D42 D56 B56 D76 B76 D93 B93" xr:uid="{93EF9383-CC34-4DCE-A07B-E77B772A5EF9}"/>
    <dataValidation allowBlank="1" showInputMessage="1" showErrorMessage="1" promptTitle="Laskentakaava" prompt="Jos perittäväksi esitetyissä vuokratuotoissa huomioidaan yli- ja alijäämät, ei yli- ja alijäämää enää vähennetä edellisen tilikauden jäämistä (vähennys tai lisäys tulee  esitetyksi kahteen kertaan). " sqref="H60 F60 D60 B60 H80 D80 F80 B80" xr:uid="{C7CDF832-8E4A-456D-A272-224E6E76057D}"/>
    <dataValidation allowBlank="1" showInputMessage="1" showErrorMessage="1" promptTitle="Ohje ruutujen vapauttamiseen" prompt="Ruudut ovat kiinnitetty B4-ruudusta, jotta otsikot näkyvät siirryttäessä laskelmalla alaspäin ja sivusuunnassa. Ruudut voi vapauttaa B4-ruudusta seuraavasti: Näytä&gt; Kiinnitä ruudut &gt; Vapauta ruudut. " sqref="B4" xr:uid="{5F00067D-E38F-4F53-B3D0-85239010C4CB}"/>
    <dataValidation allowBlank="1" showInputMessage="1" showErrorMessage="1" promptTitle="Ohje" prompt="Tasausryhmän ruudut täytetään ainoastaan, jos on erillinen tasausryhmä käytössä. Muussa tapauksessa tasausryhmä-sarakkeen voi poistaa. " sqref="D2" xr:uid="{B92929CD-7EBB-4F42-B3C6-3139CEBC8CD5}"/>
  </dataValidations>
  <pageMargins left="0.70866141732283472" right="0.70866141732283472" top="0.74803149606299213" bottom="0.74803149606299213" header="0.31496062992125984" footer="0.31496062992125984"/>
  <pageSetup paperSize="9" scale="80" orientation="landscape" r:id="rId1"/>
  <headerFooter>
    <oddHeader>&amp;C&amp;D</oddHeader>
    <oddFooter>&amp;C&amp;P</oddFooter>
  </headerFooter>
  <rowBreaks count="1" manualBreakCount="1">
    <brk id="116" max="16383" man="1"/>
  </rowBreaks>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F011F-51B2-4D5A-B90F-1568E14340E4}">
  <dimension ref="A1:B111"/>
  <sheetViews>
    <sheetView zoomScale="90" zoomScaleNormal="90" workbookViewId="0"/>
  </sheetViews>
  <sheetFormatPr defaultRowHeight="13.8" x14ac:dyDescent="0.25"/>
  <cols>
    <col min="1" max="1" width="53.453125" style="19" bestFit="1" customWidth="1"/>
    <col min="2" max="2" width="83.36328125" style="246" customWidth="1"/>
  </cols>
  <sheetData>
    <row r="1" spans="1:2" ht="22.2" x14ac:dyDescent="0.25">
      <c r="A1" s="173" t="s">
        <v>261</v>
      </c>
      <c r="B1" s="18" t="s">
        <v>260</v>
      </c>
    </row>
    <row r="2" spans="1:2" ht="41.4" x14ac:dyDescent="0.25">
      <c r="A2" s="21" t="s">
        <v>321</v>
      </c>
      <c r="B2" s="246" t="s">
        <v>157</v>
      </c>
    </row>
    <row r="3" spans="1:2" ht="27.6" x14ac:dyDescent="0.25">
      <c r="A3" s="19" t="s">
        <v>245</v>
      </c>
      <c r="B3" s="246" t="s">
        <v>317</v>
      </c>
    </row>
    <row r="4" spans="1:2" ht="96.6" x14ac:dyDescent="0.25">
      <c r="A4" s="19" t="s">
        <v>282</v>
      </c>
      <c r="B4" s="247" t="s">
        <v>283</v>
      </c>
    </row>
    <row r="5" spans="1:2" ht="317.39999999999998" x14ac:dyDescent="0.25">
      <c r="A5" s="20" t="s">
        <v>246</v>
      </c>
      <c r="B5" s="246" t="s">
        <v>262</v>
      </c>
    </row>
    <row r="6" spans="1:2" ht="41.4" x14ac:dyDescent="0.25">
      <c r="A6" s="20" t="s">
        <v>247</v>
      </c>
      <c r="B6" s="246" t="s">
        <v>305</v>
      </c>
    </row>
    <row r="7" spans="1:2" ht="41.4" x14ac:dyDescent="0.25">
      <c r="A7" s="19" t="s">
        <v>209</v>
      </c>
      <c r="B7" s="246" t="s">
        <v>160</v>
      </c>
    </row>
    <row r="8" spans="1:2" ht="55.2" x14ac:dyDescent="0.25">
      <c r="A8" s="21" t="s">
        <v>104</v>
      </c>
      <c r="B8" s="246" t="s">
        <v>114</v>
      </c>
    </row>
    <row r="9" spans="1:2" ht="27.6" x14ac:dyDescent="0.25">
      <c r="A9" s="19" t="s">
        <v>307</v>
      </c>
      <c r="B9" s="246" t="s">
        <v>308</v>
      </c>
    </row>
    <row r="10" spans="1:2" ht="124.2" x14ac:dyDescent="0.25">
      <c r="A10" s="19" t="s">
        <v>95</v>
      </c>
      <c r="B10" s="246" t="s">
        <v>314</v>
      </c>
    </row>
    <row r="11" spans="1:2" ht="151.80000000000001" x14ac:dyDescent="0.25">
      <c r="A11" s="244" t="s">
        <v>340</v>
      </c>
      <c r="B11" s="251" t="s">
        <v>341</v>
      </c>
    </row>
    <row r="12" spans="1:2" ht="41.4" x14ac:dyDescent="0.25">
      <c r="A12" s="19" t="s">
        <v>244</v>
      </c>
      <c r="B12" s="246" t="s">
        <v>267</v>
      </c>
    </row>
    <row r="13" spans="1:2" ht="110.4" x14ac:dyDescent="0.25">
      <c r="A13" s="19" t="s">
        <v>67</v>
      </c>
      <c r="B13" s="246" t="s">
        <v>212</v>
      </c>
    </row>
    <row r="14" spans="1:2" ht="96.6" x14ac:dyDescent="0.25">
      <c r="A14" s="21" t="s">
        <v>177</v>
      </c>
      <c r="B14" s="246" t="s">
        <v>264</v>
      </c>
    </row>
    <row r="15" spans="1:2" ht="69" x14ac:dyDescent="0.25">
      <c r="A15" s="19" t="s">
        <v>196</v>
      </c>
      <c r="B15" s="246" t="s">
        <v>322</v>
      </c>
    </row>
    <row r="16" spans="1:2" ht="27.6" x14ac:dyDescent="0.25">
      <c r="A16" s="21" t="s">
        <v>33</v>
      </c>
      <c r="B16" s="246" t="s">
        <v>92</v>
      </c>
    </row>
    <row r="17" spans="1:2" ht="41.4" x14ac:dyDescent="0.25">
      <c r="A17" s="21" t="s">
        <v>32</v>
      </c>
      <c r="B17" s="246" t="s">
        <v>210</v>
      </c>
    </row>
    <row r="18" spans="1:2" ht="82.8" x14ac:dyDescent="0.25">
      <c r="A18" s="19" t="s">
        <v>176</v>
      </c>
      <c r="B18" s="246" t="s">
        <v>323</v>
      </c>
    </row>
    <row r="19" spans="1:2" ht="27.6" x14ac:dyDescent="0.25">
      <c r="A19" s="19" t="s">
        <v>130</v>
      </c>
      <c r="B19" s="246" t="s">
        <v>318</v>
      </c>
    </row>
    <row r="20" spans="1:2" ht="27.6" x14ac:dyDescent="0.25">
      <c r="A20" s="21" t="s">
        <v>150</v>
      </c>
      <c r="B20" s="246" t="s">
        <v>151</v>
      </c>
    </row>
    <row r="21" spans="1:2" x14ac:dyDescent="0.25">
      <c r="A21" s="19" t="s">
        <v>309</v>
      </c>
      <c r="B21" s="246" t="s">
        <v>310</v>
      </c>
    </row>
    <row r="22" spans="1:2" ht="138" x14ac:dyDescent="0.25">
      <c r="A22" s="19" t="s">
        <v>204</v>
      </c>
      <c r="B22" s="246" t="s">
        <v>287</v>
      </c>
    </row>
    <row r="23" spans="1:2" ht="41.4" x14ac:dyDescent="0.25">
      <c r="A23" s="19" t="s">
        <v>73</v>
      </c>
      <c r="B23" s="246" t="s">
        <v>106</v>
      </c>
    </row>
    <row r="24" spans="1:2" ht="41.4" x14ac:dyDescent="0.25">
      <c r="A24" s="19" t="s">
        <v>75</v>
      </c>
      <c r="B24" s="246" t="s">
        <v>76</v>
      </c>
    </row>
    <row r="25" spans="1:2" ht="96.6" x14ac:dyDescent="0.25">
      <c r="A25" s="19" t="s">
        <v>65</v>
      </c>
      <c r="B25" s="246" t="s">
        <v>80</v>
      </c>
    </row>
    <row r="26" spans="1:2" ht="41.4" x14ac:dyDescent="0.25">
      <c r="A26" s="19" t="s">
        <v>272</v>
      </c>
      <c r="B26" s="248" t="s">
        <v>333</v>
      </c>
    </row>
    <row r="27" spans="1:2" x14ac:dyDescent="0.25">
      <c r="A27" s="19" t="s">
        <v>277</v>
      </c>
      <c r="B27" s="246" t="s">
        <v>279</v>
      </c>
    </row>
    <row r="28" spans="1:2" ht="41.4" x14ac:dyDescent="0.25">
      <c r="A28" s="19" t="s">
        <v>324</v>
      </c>
      <c r="B28" s="246" t="s">
        <v>325</v>
      </c>
    </row>
    <row r="29" spans="1:2" ht="27.6" x14ac:dyDescent="0.25">
      <c r="A29" s="26" t="s">
        <v>16</v>
      </c>
      <c r="B29" s="246" t="s">
        <v>294</v>
      </c>
    </row>
    <row r="30" spans="1:2" ht="55.2" x14ac:dyDescent="0.25">
      <c r="A30" s="21" t="s">
        <v>79</v>
      </c>
      <c r="B30" s="246" t="s">
        <v>83</v>
      </c>
    </row>
    <row r="31" spans="1:2" x14ac:dyDescent="0.25">
      <c r="A31" s="19" t="s">
        <v>30</v>
      </c>
      <c r="B31" s="246" t="s">
        <v>115</v>
      </c>
    </row>
    <row r="32" spans="1:2" x14ac:dyDescent="0.25">
      <c r="A32" s="21" t="s">
        <v>225</v>
      </c>
      <c r="B32" s="246" t="s">
        <v>118</v>
      </c>
    </row>
    <row r="33" spans="1:2" ht="27.6" x14ac:dyDescent="0.25">
      <c r="A33" s="24" t="s">
        <v>101</v>
      </c>
      <c r="B33" s="246" t="s">
        <v>227</v>
      </c>
    </row>
    <row r="34" spans="1:2" ht="27.6" x14ac:dyDescent="0.25">
      <c r="A34" s="19" t="s">
        <v>62</v>
      </c>
      <c r="B34" s="246" t="s">
        <v>289</v>
      </c>
    </row>
    <row r="35" spans="1:2" ht="82.8" x14ac:dyDescent="0.25">
      <c r="A35" s="19" t="s">
        <v>197</v>
      </c>
      <c r="B35" s="246" t="s">
        <v>213</v>
      </c>
    </row>
    <row r="36" spans="1:2" ht="41.4" x14ac:dyDescent="0.25">
      <c r="A36" s="21" t="s">
        <v>214</v>
      </c>
      <c r="B36" s="246" t="s">
        <v>87</v>
      </c>
    </row>
    <row r="37" spans="1:2" ht="69" x14ac:dyDescent="0.25">
      <c r="A37" s="21" t="s">
        <v>239</v>
      </c>
      <c r="B37" s="246" t="s">
        <v>300</v>
      </c>
    </row>
    <row r="38" spans="1:2" ht="69" x14ac:dyDescent="0.25">
      <c r="A38" s="21" t="s">
        <v>237</v>
      </c>
      <c r="B38" s="246" t="s">
        <v>238</v>
      </c>
    </row>
    <row r="39" spans="1:2" ht="55.2" x14ac:dyDescent="0.25">
      <c r="A39" s="19" t="s">
        <v>248</v>
      </c>
      <c r="B39" s="246" t="s">
        <v>268</v>
      </c>
    </row>
    <row r="40" spans="1:2" ht="41.4" x14ac:dyDescent="0.25">
      <c r="A40" s="19" t="s">
        <v>11</v>
      </c>
      <c r="B40" s="246" t="s">
        <v>240</v>
      </c>
    </row>
    <row r="41" spans="1:2" x14ac:dyDescent="0.25">
      <c r="A41" s="26" t="s">
        <v>295</v>
      </c>
      <c r="B41" s="246" t="s">
        <v>296</v>
      </c>
    </row>
    <row r="42" spans="1:2" ht="82.8" x14ac:dyDescent="0.25">
      <c r="A42" s="19" t="s">
        <v>35</v>
      </c>
      <c r="B42" s="246" t="s">
        <v>276</v>
      </c>
    </row>
    <row r="43" spans="1:2" ht="55.2" x14ac:dyDescent="0.25">
      <c r="A43" s="19" t="s">
        <v>68</v>
      </c>
      <c r="B43" s="246" t="s">
        <v>219</v>
      </c>
    </row>
    <row r="44" spans="1:2" ht="41.4" x14ac:dyDescent="0.25">
      <c r="A44" s="24" t="s">
        <v>85</v>
      </c>
      <c r="B44" s="246" t="s">
        <v>86</v>
      </c>
    </row>
    <row r="45" spans="1:2" ht="55.2" x14ac:dyDescent="0.25">
      <c r="A45" s="22" t="s">
        <v>207</v>
      </c>
      <c r="B45" s="246" t="s">
        <v>109</v>
      </c>
    </row>
    <row r="46" spans="1:2" ht="41.4" x14ac:dyDescent="0.25">
      <c r="A46" s="19" t="s">
        <v>229</v>
      </c>
      <c r="B46" s="246" t="s">
        <v>230</v>
      </c>
    </row>
    <row r="47" spans="1:2" ht="55.2" x14ac:dyDescent="0.25">
      <c r="A47" s="19" t="s">
        <v>77</v>
      </c>
      <c r="B47" s="246" t="s">
        <v>98</v>
      </c>
    </row>
    <row r="48" spans="1:2" x14ac:dyDescent="0.25">
      <c r="A48" s="19" t="s">
        <v>0</v>
      </c>
      <c r="B48" s="246" t="s">
        <v>334</v>
      </c>
    </row>
    <row r="49" spans="1:2" ht="41.4" x14ac:dyDescent="0.25">
      <c r="A49" s="24" t="s">
        <v>93</v>
      </c>
      <c r="B49" s="246" t="s">
        <v>111</v>
      </c>
    </row>
    <row r="50" spans="1:2" ht="41.4" x14ac:dyDescent="0.25">
      <c r="A50" s="19" t="s">
        <v>13</v>
      </c>
      <c r="B50" s="246" t="s">
        <v>94</v>
      </c>
    </row>
    <row r="51" spans="1:2" ht="41.4" x14ac:dyDescent="0.25">
      <c r="A51" s="249" t="s">
        <v>337</v>
      </c>
      <c r="B51" s="250" t="s">
        <v>338</v>
      </c>
    </row>
    <row r="52" spans="1:2" ht="41.4" x14ac:dyDescent="0.25">
      <c r="A52" s="21" t="s">
        <v>137</v>
      </c>
      <c r="B52" s="246" t="s">
        <v>136</v>
      </c>
    </row>
    <row r="53" spans="1:2" ht="41.4" x14ac:dyDescent="0.25">
      <c r="A53" s="19" t="s">
        <v>202</v>
      </c>
      <c r="B53" s="246" t="s">
        <v>301</v>
      </c>
    </row>
    <row r="54" spans="1:2" ht="96.6" x14ac:dyDescent="0.25">
      <c r="A54" s="245" t="s">
        <v>143</v>
      </c>
      <c r="B54" s="246" t="s">
        <v>329</v>
      </c>
    </row>
    <row r="55" spans="1:2" ht="138" x14ac:dyDescent="0.25">
      <c r="A55" s="19" t="s">
        <v>110</v>
      </c>
      <c r="B55" s="246" t="s">
        <v>286</v>
      </c>
    </row>
    <row r="56" spans="1:2" ht="165.6" x14ac:dyDescent="0.25">
      <c r="A56" s="24" t="s">
        <v>34</v>
      </c>
      <c r="B56" s="246" t="s">
        <v>306</v>
      </c>
    </row>
    <row r="57" spans="1:2" ht="165.6" x14ac:dyDescent="0.25">
      <c r="A57" s="218" t="s">
        <v>270</v>
      </c>
      <c r="B57" s="246" t="s">
        <v>306</v>
      </c>
    </row>
    <row r="58" spans="1:2" x14ac:dyDescent="0.25">
      <c r="A58" s="242" t="s">
        <v>320</v>
      </c>
      <c r="B58" s="246" t="s">
        <v>319</v>
      </c>
    </row>
    <row r="59" spans="1:2" ht="69" x14ac:dyDescent="0.25">
      <c r="A59" s="23" t="s">
        <v>82</v>
      </c>
      <c r="B59" s="246" t="s">
        <v>113</v>
      </c>
    </row>
    <row r="60" spans="1:2" ht="55.2" x14ac:dyDescent="0.25">
      <c r="A60" s="24" t="s">
        <v>178</v>
      </c>
      <c r="B60" s="246" t="s">
        <v>328</v>
      </c>
    </row>
    <row r="61" spans="1:2" ht="41.4" x14ac:dyDescent="0.25">
      <c r="A61" s="24" t="s">
        <v>60</v>
      </c>
      <c r="B61" s="246" t="s">
        <v>228</v>
      </c>
    </row>
    <row r="62" spans="1:2" ht="55.2" x14ac:dyDescent="0.25">
      <c r="A62" s="19" t="s">
        <v>313</v>
      </c>
      <c r="B62" s="246" t="s">
        <v>315</v>
      </c>
    </row>
    <row r="63" spans="1:2" ht="110.4" x14ac:dyDescent="0.25">
      <c r="A63" s="21" t="s">
        <v>293</v>
      </c>
      <c r="B63" s="246" t="s">
        <v>232</v>
      </c>
    </row>
    <row r="64" spans="1:2" ht="27.6" x14ac:dyDescent="0.25">
      <c r="A64" s="21" t="s">
        <v>218</v>
      </c>
      <c r="B64" s="246" t="s">
        <v>88</v>
      </c>
    </row>
    <row r="65" spans="1:2" ht="41.4" x14ac:dyDescent="0.25">
      <c r="A65" s="19" t="s">
        <v>201</v>
      </c>
      <c r="B65" s="246" t="s">
        <v>89</v>
      </c>
    </row>
    <row r="66" spans="1:2" ht="27.6" x14ac:dyDescent="0.25">
      <c r="A66" s="26" t="s">
        <v>297</v>
      </c>
      <c r="B66" s="246" t="s">
        <v>298</v>
      </c>
    </row>
    <row r="67" spans="1:2" ht="55.2" x14ac:dyDescent="0.25">
      <c r="A67" s="19" t="s">
        <v>71</v>
      </c>
      <c r="B67" s="246" t="s">
        <v>72</v>
      </c>
    </row>
    <row r="68" spans="1:2" ht="124.2" x14ac:dyDescent="0.25">
      <c r="A68" s="19" t="s">
        <v>55</v>
      </c>
      <c r="B68" s="246" t="s">
        <v>242</v>
      </c>
    </row>
    <row r="69" spans="1:2" ht="124.2" x14ac:dyDescent="0.25">
      <c r="A69" s="19" t="s">
        <v>281</v>
      </c>
      <c r="B69" s="246" t="s">
        <v>330</v>
      </c>
    </row>
    <row r="70" spans="1:2" ht="27.6" x14ac:dyDescent="0.25">
      <c r="A70" s="21" t="s">
        <v>299</v>
      </c>
      <c r="B70" s="246" t="s">
        <v>152</v>
      </c>
    </row>
    <row r="71" spans="1:2" ht="69" x14ac:dyDescent="0.25">
      <c r="A71" s="21" t="s">
        <v>103</v>
      </c>
      <c r="B71" s="246" t="s">
        <v>222</v>
      </c>
    </row>
    <row r="72" spans="1:2" ht="27.6" x14ac:dyDescent="0.25">
      <c r="A72" s="21" t="s">
        <v>155</v>
      </c>
      <c r="B72" s="246" t="s">
        <v>156</v>
      </c>
    </row>
    <row r="73" spans="1:2" ht="27.6" x14ac:dyDescent="0.25">
      <c r="A73" s="19" t="s">
        <v>205</v>
      </c>
      <c r="B73" s="246" t="s">
        <v>206</v>
      </c>
    </row>
    <row r="74" spans="1:2" x14ac:dyDescent="0.25">
      <c r="A74" s="21" t="s">
        <v>61</v>
      </c>
      <c r="B74" s="246" t="s">
        <v>302</v>
      </c>
    </row>
    <row r="75" spans="1:2" x14ac:dyDescent="0.25">
      <c r="A75" s="21" t="s">
        <v>63</v>
      </c>
      <c r="B75" s="246" t="s">
        <v>107</v>
      </c>
    </row>
    <row r="76" spans="1:2" ht="55.2" x14ac:dyDescent="0.25">
      <c r="A76" s="22" t="s">
        <v>291</v>
      </c>
      <c r="B76" s="246" t="s">
        <v>292</v>
      </c>
    </row>
    <row r="77" spans="1:2" ht="124.2" x14ac:dyDescent="0.25">
      <c r="A77" s="20" t="s">
        <v>180</v>
      </c>
      <c r="B77" s="246" t="s">
        <v>271</v>
      </c>
    </row>
    <row r="78" spans="1:2" ht="41.4" x14ac:dyDescent="0.25">
      <c r="A78" s="19" t="s">
        <v>78</v>
      </c>
      <c r="B78" s="246" t="s">
        <v>84</v>
      </c>
    </row>
    <row r="79" spans="1:2" ht="96.6" x14ac:dyDescent="0.25">
      <c r="A79" s="19" t="s">
        <v>200</v>
      </c>
      <c r="B79" s="246" t="s">
        <v>215</v>
      </c>
    </row>
    <row r="80" spans="1:2" ht="27.6" x14ac:dyDescent="0.25">
      <c r="A80" s="21" t="s">
        <v>216</v>
      </c>
      <c r="B80" s="246" t="s">
        <v>217</v>
      </c>
    </row>
    <row r="81" spans="1:2" ht="55.2" x14ac:dyDescent="0.25">
      <c r="A81" s="20" t="s">
        <v>91</v>
      </c>
      <c r="B81" s="246" t="s">
        <v>208</v>
      </c>
    </row>
    <row r="82" spans="1:2" ht="96.6" x14ac:dyDescent="0.25">
      <c r="A82" s="19" t="s">
        <v>74</v>
      </c>
      <c r="B82" s="246" t="s">
        <v>220</v>
      </c>
    </row>
    <row r="83" spans="1:2" ht="110.4" x14ac:dyDescent="0.25">
      <c r="A83" s="21" t="s">
        <v>47</v>
      </c>
      <c r="B83" s="246" t="s">
        <v>241</v>
      </c>
    </row>
    <row r="84" spans="1:2" ht="82.8" x14ac:dyDescent="0.25">
      <c r="A84" s="20" t="s">
        <v>236</v>
      </c>
      <c r="B84" s="246" t="s">
        <v>266</v>
      </c>
    </row>
    <row r="85" spans="1:2" ht="110.4" x14ac:dyDescent="0.25">
      <c r="A85" s="219" t="s">
        <v>284</v>
      </c>
      <c r="B85" s="247" t="s">
        <v>285</v>
      </c>
    </row>
    <row r="86" spans="1:2" ht="110.4" x14ac:dyDescent="0.25">
      <c r="A86" s="19" t="s">
        <v>223</v>
      </c>
      <c r="B86" s="246" t="s">
        <v>224</v>
      </c>
    </row>
    <row r="87" spans="1:2" ht="27.6" x14ac:dyDescent="0.25">
      <c r="A87" s="25" t="s">
        <v>69</v>
      </c>
      <c r="B87" s="246" t="s">
        <v>70</v>
      </c>
    </row>
    <row r="88" spans="1:2" ht="41.4" x14ac:dyDescent="0.25">
      <c r="A88" s="19" t="s">
        <v>66</v>
      </c>
      <c r="B88" s="246" t="s">
        <v>105</v>
      </c>
    </row>
    <row r="89" spans="1:2" ht="41.4" x14ac:dyDescent="0.25">
      <c r="A89" s="19" t="s">
        <v>211</v>
      </c>
      <c r="B89" s="246" t="s">
        <v>290</v>
      </c>
    </row>
    <row r="90" spans="1:2" ht="27.6" x14ac:dyDescent="0.25">
      <c r="A90" s="19" t="s">
        <v>273</v>
      </c>
      <c r="B90" s="246" t="s">
        <v>280</v>
      </c>
    </row>
    <row r="91" spans="1:2" x14ac:dyDescent="0.25">
      <c r="A91" s="19" t="s">
        <v>274</v>
      </c>
      <c r="B91" s="246" t="s">
        <v>275</v>
      </c>
    </row>
    <row r="92" spans="1:2" ht="82.8" x14ac:dyDescent="0.25">
      <c r="A92" s="19" t="s">
        <v>243</v>
      </c>
      <c r="B92" s="246" t="s">
        <v>99</v>
      </c>
    </row>
    <row r="93" spans="1:2" ht="96.6" x14ac:dyDescent="0.25">
      <c r="A93" s="24" t="s">
        <v>198</v>
      </c>
      <c r="B93" s="246" t="s">
        <v>331</v>
      </c>
    </row>
    <row r="94" spans="1:2" ht="69" x14ac:dyDescent="0.25">
      <c r="A94" s="22" t="s">
        <v>269</v>
      </c>
      <c r="B94" s="246" t="s">
        <v>304</v>
      </c>
    </row>
    <row r="95" spans="1:2" ht="110.4" x14ac:dyDescent="0.25">
      <c r="A95" s="19" t="s">
        <v>278</v>
      </c>
      <c r="B95" s="246" t="s">
        <v>332</v>
      </c>
    </row>
    <row r="96" spans="1:2" x14ac:dyDescent="0.25">
      <c r="A96" s="19" t="s">
        <v>102</v>
      </c>
      <c r="B96" s="246" t="s">
        <v>90</v>
      </c>
    </row>
    <row r="97" spans="1:2" ht="124.2" x14ac:dyDescent="0.25">
      <c r="A97" s="19" t="s">
        <v>203</v>
      </c>
      <c r="B97" s="246" t="s">
        <v>288</v>
      </c>
    </row>
    <row r="98" spans="1:2" x14ac:dyDescent="0.25">
      <c r="A98" s="21" t="s">
        <v>226</v>
      </c>
      <c r="B98" s="246" t="s">
        <v>265</v>
      </c>
    </row>
    <row r="99" spans="1:2" ht="69" x14ac:dyDescent="0.25">
      <c r="A99" s="24" t="s">
        <v>100</v>
      </c>
      <c r="B99" s="246" t="s">
        <v>119</v>
      </c>
    </row>
    <row r="100" spans="1:2" ht="82.8" x14ac:dyDescent="0.25">
      <c r="A100" s="19" t="s">
        <v>159</v>
      </c>
      <c r="B100" s="246" t="s">
        <v>221</v>
      </c>
    </row>
    <row r="101" spans="1:2" ht="110.4" x14ac:dyDescent="0.25">
      <c r="A101" s="20" t="s">
        <v>233</v>
      </c>
      <c r="B101" s="246" t="s">
        <v>335</v>
      </c>
    </row>
    <row r="102" spans="1:2" x14ac:dyDescent="0.25">
      <c r="A102" s="20" t="s">
        <v>234</v>
      </c>
      <c r="B102" s="246" t="s">
        <v>235</v>
      </c>
    </row>
    <row r="103" spans="1:2" ht="69" x14ac:dyDescent="0.25">
      <c r="A103" s="21" t="s">
        <v>145</v>
      </c>
      <c r="B103" s="246" t="s">
        <v>154</v>
      </c>
    </row>
    <row r="104" spans="1:2" ht="55.2" x14ac:dyDescent="0.25">
      <c r="A104" s="26" t="s">
        <v>27</v>
      </c>
      <c r="B104" s="246" t="s">
        <v>116</v>
      </c>
    </row>
    <row r="105" spans="1:2" ht="124.2" x14ac:dyDescent="0.25">
      <c r="A105" s="19" t="s">
        <v>12</v>
      </c>
      <c r="B105" s="246" t="s">
        <v>336</v>
      </c>
    </row>
    <row r="106" spans="1:2" ht="69" x14ac:dyDescent="0.25">
      <c r="A106" s="26" t="s">
        <v>135</v>
      </c>
      <c r="B106" s="246" t="s">
        <v>339</v>
      </c>
    </row>
    <row r="107" spans="1:2" ht="82.8" x14ac:dyDescent="0.25">
      <c r="A107" s="26" t="s">
        <v>134</v>
      </c>
      <c r="B107" s="246" t="s">
        <v>179</v>
      </c>
    </row>
    <row r="108" spans="1:2" ht="96.6" x14ac:dyDescent="0.25">
      <c r="A108" s="19" t="s">
        <v>199</v>
      </c>
      <c r="B108" s="246" t="s">
        <v>117</v>
      </c>
    </row>
    <row r="109" spans="1:2" ht="41.4" x14ac:dyDescent="0.25">
      <c r="A109" s="21" t="s">
        <v>139</v>
      </c>
      <c r="B109" s="246" t="s">
        <v>153</v>
      </c>
    </row>
    <row r="110" spans="1:2" ht="138" x14ac:dyDescent="0.25">
      <c r="A110" s="244" t="s">
        <v>326</v>
      </c>
      <c r="B110" s="246" t="s">
        <v>327</v>
      </c>
    </row>
    <row r="111" spans="1:2" ht="69" x14ac:dyDescent="0.25">
      <c r="A111" s="19" t="s">
        <v>29</v>
      </c>
      <c r="B111" s="246" t="s">
        <v>231</v>
      </c>
    </row>
  </sheetData>
  <sortState xmlns:xlrd2="http://schemas.microsoft.com/office/spreadsheetml/2017/richdata2" ref="A2:B105">
    <sortCondition ref="A1:A105"/>
  </sortState>
  <pageMargins left="0.70866141732283472" right="0.70866141732283472" top="0.74803149606299213" bottom="0.74803149606299213" header="0.31496062992125984" footer="0.31496062992125984"/>
  <pageSetup paperSize="9" scale="77" orientation="landscape" r:id="rId1"/>
  <headerFooter>
    <oddFooter>&amp;C&amp;P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3</vt:i4>
      </vt:variant>
    </vt:vector>
  </HeadingPairs>
  <TitlesOfParts>
    <vt:vector size="5" baseType="lpstr">
      <vt:lpstr>Vuokranmäärityslaskelma</vt:lpstr>
      <vt:lpstr>Ohje</vt:lpstr>
      <vt:lpstr>Ohje!Tulostusalue</vt:lpstr>
      <vt:lpstr>Vuokranmäärityslaskelma!Tulostusalue</vt:lpstr>
      <vt:lpstr>Vuokranmäärityslaskelma!Tulostusotsikot</vt:lpstr>
    </vt:vector>
  </TitlesOfParts>
  <Company>Ympäristöhallinto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Vuokranmäärityslaskelma-mallipohja</dc:title>
  <dc:creator>suopanki</dc:creator>
  <cp:lastModifiedBy>Saaristo Mira (ARA)</cp:lastModifiedBy>
  <cp:lastPrinted>2021-12-20T14:21:33Z</cp:lastPrinted>
  <dcterms:created xsi:type="dcterms:W3CDTF">2013-01-07T11:32:33Z</dcterms:created>
  <dcterms:modified xsi:type="dcterms:W3CDTF">2024-06-19T12:39:41Z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